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filterPrivacy="1" autoCompressPictures="0"/>
  <xr:revisionPtr revIDLastSave="0" documentId="13_ncr:1_{6BD2F952-A559-DA4B-B2BA-946E4C5C7CCF}" xr6:coauthVersionLast="47" xr6:coauthVersionMax="47" xr10:uidLastSave="{00000000-0000-0000-0000-000000000000}"/>
  <bookViews>
    <workbookView xWindow="0" yWindow="500" windowWidth="25600" windowHeight="138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2" i="1" l="1"/>
  <c r="F122" i="1"/>
  <c r="F123" i="1"/>
  <c r="F124" i="1"/>
  <c r="F125" i="1"/>
  <c r="E122" i="1"/>
  <c r="E123" i="1"/>
  <c r="E124" i="1"/>
  <c r="E125" i="1"/>
  <c r="F75" i="1"/>
  <c r="E75" i="1"/>
  <c r="F111" i="1"/>
  <c r="E111" i="1"/>
  <c r="E77" i="1"/>
  <c r="F77" i="1"/>
  <c r="F159" i="1" l="1"/>
  <c r="F136" i="1"/>
  <c r="F121" i="1"/>
  <c r="F115" i="1"/>
  <c r="F103" i="1"/>
  <c r="F102" i="1"/>
  <c r="F98" i="1"/>
  <c r="F93" i="1"/>
  <c r="F92" i="1"/>
  <c r="F79" i="1"/>
  <c r="F78" i="1"/>
  <c r="F72" i="1"/>
  <c r="F59" i="1"/>
  <c r="F52" i="1"/>
  <c r="F42" i="1"/>
  <c r="F36" i="1"/>
  <c r="F35" i="1"/>
  <c r="F32" i="1"/>
  <c r="F45" i="1"/>
  <c r="E45" i="1"/>
  <c r="F131" i="1"/>
  <c r="E130" i="1"/>
  <c r="F156" i="1"/>
  <c r="E156" i="1"/>
  <c r="E182" i="1"/>
  <c r="F70" i="1"/>
  <c r="F71" i="1"/>
  <c r="E70" i="1"/>
  <c r="E71" i="1"/>
  <c r="F129" i="1"/>
  <c r="F134" i="1"/>
  <c r="F135" i="1"/>
  <c r="B41" i="1"/>
  <c r="E41" i="1" s="1"/>
  <c r="F187" i="1"/>
  <c r="F188" i="1"/>
  <c r="F190" i="1"/>
  <c r="F189" i="1"/>
  <c r="F186" i="1"/>
  <c r="F185" i="1"/>
  <c r="F184" i="1"/>
  <c r="F181" i="1"/>
  <c r="F180" i="1"/>
  <c r="F182" i="1"/>
  <c r="F183" i="1"/>
  <c r="E180" i="1"/>
  <c r="E181" i="1"/>
  <c r="E183" i="1"/>
  <c r="E184" i="1"/>
  <c r="E185" i="1"/>
  <c r="E186" i="1"/>
  <c r="E187" i="1"/>
  <c r="E188" i="1"/>
  <c r="E189" i="1"/>
  <c r="E190" i="1"/>
  <c r="E170" i="1"/>
  <c r="E171" i="1"/>
  <c r="E172" i="1"/>
  <c r="E173" i="1"/>
  <c r="E174" i="1"/>
  <c r="E175" i="1"/>
  <c r="E176" i="1"/>
  <c r="E177" i="1"/>
  <c r="E178" i="1"/>
  <c r="F178" i="1"/>
  <c r="F177" i="1"/>
  <c r="F174" i="1"/>
  <c r="F173" i="1"/>
  <c r="F175" i="1"/>
  <c r="F176" i="1"/>
  <c r="F170" i="1"/>
  <c r="E129" i="1"/>
  <c r="E107" i="1"/>
  <c r="E108" i="1"/>
  <c r="E109" i="1"/>
  <c r="E133" i="1"/>
  <c r="E134" i="1"/>
  <c r="E135" i="1"/>
  <c r="E132" i="1"/>
  <c r="F132" i="1"/>
  <c r="E89" i="1"/>
  <c r="F89" i="1"/>
  <c r="F109" i="1"/>
  <c r="F108" i="1"/>
  <c r="F107" i="1"/>
  <c r="F100" i="1"/>
  <c r="F101" i="1"/>
  <c r="E100" i="1"/>
  <c r="E101" i="1"/>
  <c r="F99" i="1"/>
  <c r="E99" i="1"/>
  <c r="E79" i="1"/>
  <c r="E69" i="1"/>
  <c r="F69" i="1"/>
  <c r="E67" i="1"/>
  <c r="F44" i="1"/>
  <c r="E44" i="1"/>
  <c r="B35" i="1"/>
  <c r="E35" i="1" s="1"/>
  <c r="E43" i="1"/>
  <c r="B42" i="1"/>
  <c r="E42" i="1" s="1"/>
  <c r="F41" i="1"/>
  <c r="F40" i="1"/>
  <c r="F39" i="1"/>
  <c r="B40" i="1"/>
  <c r="E40" i="1" s="1"/>
  <c r="E36" i="1"/>
  <c r="B39" i="1"/>
  <c r="E39" i="1" s="1"/>
  <c r="F38" i="1"/>
  <c r="B38" i="1"/>
  <c r="E38" i="1" s="1"/>
  <c r="F37" i="1"/>
  <c r="B37" i="1"/>
  <c r="E37" i="1" s="1"/>
  <c r="F33" i="1"/>
  <c r="F34" i="1"/>
  <c r="F46" i="1"/>
  <c r="F47" i="1"/>
  <c r="F48" i="1"/>
  <c r="F49" i="1"/>
  <c r="F50" i="1"/>
  <c r="F51" i="1"/>
  <c r="F54" i="1"/>
  <c r="F55" i="1"/>
  <c r="F57" i="1"/>
  <c r="F58" i="1"/>
  <c r="F60" i="1"/>
  <c r="F61" i="1"/>
  <c r="F63" i="1"/>
  <c r="F64" i="1"/>
  <c r="F66" i="1"/>
  <c r="F68" i="1"/>
  <c r="F73" i="1"/>
  <c r="F74" i="1"/>
  <c r="F76" i="1"/>
  <c r="F80" i="1"/>
  <c r="F81" i="1"/>
  <c r="F82" i="1"/>
  <c r="F87" i="1"/>
  <c r="F88" i="1"/>
  <c r="F90" i="1"/>
  <c r="F94" i="1"/>
  <c r="F95" i="1"/>
  <c r="F97" i="1"/>
  <c r="F104" i="1"/>
  <c r="F106" i="1"/>
  <c r="F110" i="1"/>
  <c r="F112" i="1"/>
  <c r="F113" i="1"/>
  <c r="F114" i="1"/>
  <c r="F119" i="1"/>
  <c r="F120" i="1"/>
  <c r="F126" i="1"/>
  <c r="F127" i="1"/>
  <c r="F128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4" i="1"/>
  <c r="F157" i="1"/>
  <c r="F158" i="1"/>
  <c r="F161" i="1"/>
  <c r="F162" i="1"/>
  <c r="F163" i="1"/>
  <c r="F164" i="1"/>
  <c r="F165" i="1"/>
  <c r="F166" i="1"/>
  <c r="F167" i="1"/>
  <c r="F168" i="1"/>
  <c r="F194" i="1"/>
  <c r="F195" i="1"/>
  <c r="F196" i="1"/>
  <c r="F197" i="1"/>
  <c r="F198" i="1"/>
  <c r="F199" i="1"/>
  <c r="F200" i="1"/>
  <c r="E32" i="1"/>
  <c r="E33" i="1"/>
  <c r="E34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3" i="1"/>
  <c r="E64" i="1"/>
  <c r="E66" i="1"/>
  <c r="E68" i="1"/>
  <c r="E72" i="1"/>
  <c r="E73" i="1"/>
  <c r="E74" i="1"/>
  <c r="E76" i="1"/>
  <c r="E78" i="1"/>
  <c r="E80" i="1"/>
  <c r="E81" i="1"/>
  <c r="E82" i="1"/>
  <c r="E87" i="1"/>
  <c r="E88" i="1"/>
  <c r="E90" i="1"/>
  <c r="E92" i="1"/>
  <c r="E93" i="1"/>
  <c r="E94" i="1"/>
  <c r="E95" i="1"/>
  <c r="E97" i="1"/>
  <c r="E98" i="1"/>
  <c r="E102" i="1"/>
  <c r="E103" i="1"/>
  <c r="E104" i="1"/>
  <c r="E106" i="1"/>
  <c r="E110" i="1"/>
  <c r="E112" i="1"/>
  <c r="E113" i="1"/>
  <c r="E114" i="1"/>
  <c r="E115" i="1"/>
  <c r="E119" i="1"/>
  <c r="E120" i="1"/>
  <c r="E121" i="1"/>
  <c r="E126" i="1"/>
  <c r="E127" i="1"/>
  <c r="E128" i="1"/>
  <c r="E131" i="1"/>
  <c r="E136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4" i="1"/>
  <c r="E155" i="1"/>
  <c r="E157" i="1"/>
  <c r="E158" i="1"/>
  <c r="E159" i="1"/>
  <c r="E161" i="1"/>
  <c r="E162" i="1"/>
  <c r="E163" i="1"/>
  <c r="E164" i="1"/>
  <c r="E165" i="1"/>
  <c r="E166" i="1"/>
  <c r="E167" i="1"/>
  <c r="E168" i="1"/>
  <c r="E194" i="1"/>
  <c r="E195" i="1"/>
  <c r="E196" i="1"/>
  <c r="E197" i="1"/>
  <c r="E198" i="1"/>
  <c r="E199" i="1"/>
  <c r="F67" i="1" l="1"/>
  <c r="F53" i="1"/>
  <c r="F56" i="1"/>
  <c r="F133" i="1"/>
  <c r="F43" i="1"/>
  <c r="F130" i="1"/>
  <c r="E202" i="1"/>
  <c r="B206" i="1" s="1"/>
  <c r="E203" i="1"/>
  <c r="B207" i="1" s="1"/>
  <c r="F202" i="1" l="1"/>
  <c r="B208" i="1" s="1"/>
  <c r="B209" i="1" s="1"/>
  <c r="B210" i="1" l="1"/>
  <c r="B211" i="1" s="1"/>
</calcChain>
</file>

<file path=xl/sharedStrings.xml><?xml version="1.0" encoding="utf-8"?>
<sst xmlns="http://schemas.openxmlformats.org/spreadsheetml/2006/main" count="271" uniqueCount="220">
  <si>
    <t>Тайские шашлычки из свинины на шпажке</t>
  </si>
  <si>
    <t>Горячие блюда:</t>
  </si>
  <si>
    <t>Наименование</t>
  </si>
  <si>
    <t>Стоимость порции</t>
  </si>
  <si>
    <t>Количество</t>
  </si>
  <si>
    <t>Стоимость</t>
  </si>
  <si>
    <t>Вес порции (гр.)</t>
  </si>
  <si>
    <t>Вес позиции (гр.)</t>
  </si>
  <si>
    <t>Стоимость банкета:</t>
  </si>
  <si>
    <t>Стоимость на персону:</t>
  </si>
  <si>
    <t>Общая стоимость банкета:</t>
  </si>
  <si>
    <t>Холодные закуски:</t>
  </si>
  <si>
    <t>Горячие закуски:</t>
  </si>
  <si>
    <t>Ассорти из свежих овощей и зелени (фермерские огурчики, помидорки черри, редис, болгарский перец, кинза, зеленый лук)</t>
  </si>
  <si>
    <t>Салат Греческий в классическом исполнении</t>
  </si>
  <si>
    <t>Шашлык из свиной шейки на шпажке с домашней Аджикой</t>
  </si>
  <si>
    <t>Шашлык из курицы на шпажке с соусом Дзадзики</t>
  </si>
  <si>
    <t>Беби-картофель, запеченный с прованскими травами и оливковым маслом</t>
  </si>
  <si>
    <t xml:space="preserve">Куриный Ролл по-гречески (курочка в фирменном маринаде с кинзой, чесноком и сладкой паприкой, оливковое масло, соус Дзадзики в тартилье) </t>
  </si>
  <si>
    <t>Шашлык из телятины на шпажке с перечно-сливочным соусом</t>
  </si>
  <si>
    <t>Шашлык из семги на шпажке с соусом ТарТар</t>
  </si>
  <si>
    <t>Шпажки из ассорти овощей на гриле (баклажаны, цукини, болгарский перец, лук, помидоры, грибы)</t>
  </si>
  <si>
    <t>Шпажки с кукурузой, запеченой на гриле со сливочным маслом и лаймовым фрешем</t>
  </si>
  <si>
    <t>Салат Мексиканский (карликовая кукуруза, болгарский перец, помидоры, огурцы, зеленый лук, начос, йогуртовая заправка)</t>
  </si>
  <si>
    <t>Тако с говядиной (салат айсберг, говядина со специями Мексиканский букет, сыр чеддер, соусы Гуакамоле и сальса Пико-де-гальо)</t>
  </si>
  <si>
    <t>Тако вегетарианский (салат айсберг, сыр чеддер, соусы Гуакамоле и сальса Пико-де-гальо, овощи на выбор)</t>
  </si>
  <si>
    <t>-</t>
  </si>
  <si>
    <t>Чай, кофе, сахар, молоко, лимон (безлимит)</t>
  </si>
  <si>
    <t>Салат Капрезе в классическом исполнении (моцарелла, бакинские томаты, соус Песто, крем Бальзамик, листочки базилика)</t>
  </si>
  <si>
    <t>Шашлык из баранины на шпажке с соусом Сацебели</t>
  </si>
  <si>
    <t>Тайские шашлычки из курицы на шпажке</t>
  </si>
  <si>
    <t>Тайские шашлычки из говядины на шпажке</t>
  </si>
  <si>
    <t>Тако с курицей (салат айсберг, куриная грудка со специями Мексиканский букет, сыр чеддер, соусы Гуакамоле и сальса Пико-де-гальо)</t>
  </si>
  <si>
    <t>Буррито с говядиной</t>
  </si>
  <si>
    <t>Буррито с ростбифом</t>
  </si>
  <si>
    <t>Салат Овощная Сальса (помидор, огурец, красный лук, редис, радиччо, лимонный фреш, оливковое масло)</t>
  </si>
  <si>
    <t>Овощи на гриле (баклажаны, цукини, болгарский перец, лук, помидоры, грибы)</t>
  </si>
  <si>
    <t>Жульен с курицей и шампиньонами</t>
  </si>
  <si>
    <t>Контактное лицо (если свадьба, просьба указать имена жениха и невесты):</t>
  </si>
  <si>
    <t>Телефон для связи:</t>
  </si>
  <si>
    <t>Адрес электронной почты:</t>
  </si>
  <si>
    <t>Название компании (если корпоратив):</t>
  </si>
  <si>
    <t>Дата проведения мероприятия:</t>
  </si>
  <si>
    <t>Организация питания для подрядчиков (если да, то какое количество):</t>
  </si>
  <si>
    <t>Безалкогольные напитки:</t>
  </si>
  <si>
    <t>Вес на персону (гр.):</t>
  </si>
  <si>
    <t>Объем напитков на персону (мл.) без учета чая и кофе:</t>
  </si>
  <si>
    <t>Сервис 10%:</t>
  </si>
  <si>
    <t>Рекомендуется для банкетной посадки:</t>
  </si>
  <si>
    <t>Рекомендуется для фуршета или приветственной зоны:</t>
  </si>
  <si>
    <t>Дата принятия заказа:</t>
  </si>
  <si>
    <t>Количество гостей:</t>
  </si>
  <si>
    <t>Время мероприятия:</t>
  </si>
  <si>
    <t xml:space="preserve">Биф-Ролл (пряная говядина, соус Дзадзики, огурец, морковь, капуста) </t>
  </si>
  <si>
    <t>Домашние лимонады в ассортименте</t>
  </si>
  <si>
    <t>Домашние морсы в ассортименте</t>
  </si>
  <si>
    <t>Формат мероприятия (банкет, фуршет, кофе-брейк, барбекю и т.д.):</t>
  </si>
  <si>
    <t>Наименование мероприятия (свадьба, день рождения, корпоратив и т.д.):</t>
  </si>
  <si>
    <t>Хлебный буфет (ассорти крафтовых булочек)</t>
  </si>
  <si>
    <t>Салат Цезарь с королевской креветкой</t>
  </si>
  <si>
    <t>Оливье с говяжьим языком</t>
  </si>
  <si>
    <t>Информация:</t>
  </si>
  <si>
    <t>2) Минимальный заказ по безалкогольным напиткам составляет 1000 мл на гостя.</t>
  </si>
  <si>
    <t>Расценки зафиксированы и актуальны до:</t>
  </si>
  <si>
    <t>Брускетты с Тар-Таром из семги и сливочным сыром (сэт 12 штук)</t>
  </si>
  <si>
    <t>Брускетта с красной икрой и сливочным сыром  (сэт 12 штук)</t>
  </si>
  <si>
    <t>Мини-сендвич с куриной грудкой  (сэт 12 штук)</t>
  </si>
  <si>
    <t>Мини-сендвич с ломтиками домашней малосоленой семги  (сэт 12 штук)</t>
  </si>
  <si>
    <t>Мини-сендвич с ростбифом, запеченным с мексиканскими пряностями  (сэт 12 штук)</t>
  </si>
  <si>
    <t>Мини-сендвич с домашней бужениной  (сэт 12 штук)</t>
  </si>
  <si>
    <t>Мини-сендвич с филе индейки  (сэт 12 штук)</t>
  </si>
  <si>
    <t>Вителло тонато из телятины с соусом из тунца</t>
  </si>
  <si>
    <t>4) Крайний срок оплаты банкета - за неделю до мероприятия.</t>
  </si>
  <si>
    <t>5) Крайний срок, когда меню может быть скорректировано в меньшую сторону - за 4 дня до мероприятия.</t>
  </si>
  <si>
    <t>6) При оплате по безналичному расчету взимается комиссия 7% от указанной выше стоимости (для юридических лиц).</t>
  </si>
  <si>
    <t>3) Возможно привезти свои продукты или заказать у сторонних подрядчиков: икра, торт, сладкий стол, безалкогольные напитки свыше 1000 мл от основного меню.</t>
  </si>
  <si>
    <t>Тайский салат на воке с говяжьей вырезкой, овощами и устричной заправкой</t>
  </si>
  <si>
    <t>Канапе с белорусским салом, бородинским хлебом, беби-картофелем и зеленым лучком (сэт 20 штук)</t>
  </si>
  <si>
    <t>Канапе "Мини-Капрезе" с сыром моцарелла, помидорками черри, оливками и соусом Песто (сэт 20 штук)</t>
  </si>
  <si>
    <t>Канапе фруктовое (груша, клубника, манго, яблоко) (сэт 20 штук)</t>
  </si>
  <si>
    <t>Канапе с королевской креветкой, помидорчиком черри и кинзой (сэт 20 штук)</t>
  </si>
  <si>
    <t>Ассорти кавказских сыров - сулугуни, адыгейский, чечил</t>
  </si>
  <si>
    <t>Мини-сендвич с говядиной терияки (сэт 12 штук)</t>
  </si>
  <si>
    <t>Салат с говяжьим ростбифом, вялеными томатами, помидорами черри, салатом микс и масляной заправкой)</t>
  </si>
  <si>
    <t>Ваш заказ ведет:</t>
  </si>
  <si>
    <t>Французский салат с козьим сыром Шавру, кедровыми орешками, рукколой, свеклой, оливковым маслом и бальзамиком</t>
  </si>
  <si>
    <t>Салат Лесной (с мариноваными грибами, картофелем, солеными огурцами, зеленым луком и заправкой с майонезом и душистым маслом</t>
  </si>
  <si>
    <t>С мясом</t>
  </si>
  <si>
    <t>С птицей</t>
  </si>
  <si>
    <t>С рыбой и морепродуктами</t>
  </si>
  <si>
    <t>Вегетарианские</t>
  </si>
  <si>
    <t>Оливье с ветчиной из индейки</t>
  </si>
  <si>
    <t>Для фуршетного формата:</t>
  </si>
  <si>
    <t>Банкетные блюда (общая подача на стол)</t>
  </si>
  <si>
    <t>Банкетные блюда (возможна индивидуальная или общая подача)</t>
  </si>
  <si>
    <t>Салат с крабовыми палочками, рисом и кукурузой</t>
  </si>
  <si>
    <t>Карэ ягненка на косточке с клюквенным соусом</t>
  </si>
  <si>
    <t>Домашняя буженина с ягодным соусом</t>
  </si>
  <si>
    <t>Мини-шашлычок из норвежского лосося</t>
  </si>
  <si>
    <t>Мини-шашлычок из тигровых креветок</t>
  </si>
  <si>
    <t>Жареный сулугуни в панировке с клюквенным соусом</t>
  </si>
  <si>
    <t>Запеченые шампиньоны, фаршированные овощами</t>
  </si>
  <si>
    <t>Мидии с томатами под сыром</t>
  </si>
  <si>
    <t>Телячья вырезка в специях Чураско на гриле (прожарка WELL DONE)</t>
  </si>
  <si>
    <r>
      <rPr>
        <b/>
        <sz val="14"/>
        <color rgb="FFFF0000"/>
        <rFont val="Calibri (Основной текст)"/>
      </rPr>
      <t>ВАЖНО:</t>
    </r>
    <r>
      <rPr>
        <b/>
        <sz val="12"/>
        <color rgb="FFFF0000"/>
        <rFont val="Calibri"/>
        <family val="2"/>
        <scheme val="minor"/>
      </rPr>
      <t xml:space="preserve">      Ознакомьтесь, пожалуйста, с информацией в нижней части таблицы перед заполнением.</t>
    </r>
  </si>
  <si>
    <t>Канапе с тигровой креветкой на пряном ананасе (сэт 20 штук)</t>
  </si>
  <si>
    <t>Гриссини с Прошутто ди Парма (сэт 20 штук)</t>
  </si>
  <si>
    <t>Микс-салат с нежной куриной печенью, клубникой и бальзамическим соусом</t>
  </si>
  <si>
    <t>Салат с утиной грудкой, обжаренной на воке в азиатском стиле</t>
  </si>
  <si>
    <t>Салат Нисуаз с тунцом-фламбе в классическом исполнении</t>
  </si>
  <si>
    <t>Салат Цезарь с семгой и красной икрой</t>
  </si>
  <si>
    <t>Вода минеральная Саирме с газом, Грузия (стекло)</t>
  </si>
  <si>
    <t>Вода минеральная Саирме без газа, Грузия (стекло)</t>
  </si>
  <si>
    <t>Мини-гаспачо с тигровой креветкой (сет 20 штук)</t>
  </si>
  <si>
    <t>7) Для питания подрядчиков возможно выбрать только блюда из того же ассортимента, что и для основного гостевого меню.</t>
  </si>
  <si>
    <t>Дорадо, запеченая в фольге с пряными травами</t>
  </si>
  <si>
    <t>Салаты (большие банкетные порции):</t>
  </si>
  <si>
    <t>Расстановка:</t>
  </si>
  <si>
    <t>Начало монтажа:</t>
  </si>
  <si>
    <t>Скатерти:</t>
  </si>
  <si>
    <t>???</t>
  </si>
  <si>
    <t>Тайминг:</t>
  </si>
  <si>
    <t>Велком:</t>
  </si>
  <si>
    <t>Банкет:</t>
  </si>
  <si>
    <t>Горячее основное:</t>
  </si>
  <si>
    <t>Торт:</t>
  </si>
  <si>
    <t>8) Все расценки и условия являются фиксированными, какие-либо скидки от объема, в связи с нехваткой средств по факту и по другим причинам не обсуждаются.</t>
  </si>
  <si>
    <t>ВАЖНО</t>
  </si>
  <si>
    <t>Стулья на церемонию:</t>
  </si>
  <si>
    <t>Сегодняшняя дата</t>
  </si>
  <si>
    <t>Дата Вашего мероприятия</t>
  </si>
  <si>
    <t>??? (сколько и кто именно)</t>
  </si>
  <si>
    <t>Велком + Банкет</t>
  </si>
  <si>
    <t>Волованы с ломтиками слабосоленого лосося и крем-чиз (сэт 20 штук)</t>
  </si>
  <si>
    <t>Волованы с говяжьей вырезкой гриль и крем-чиз (сэт 20 штук)</t>
  </si>
  <si>
    <t>Морской гребешок в рулете из бекона под фирменным соусом (сэт 16 штук)</t>
  </si>
  <si>
    <t>Брускетта с авокадо, томатами и луком сибулет в фирменном соусе (сэт 12 штук)</t>
  </si>
  <si>
    <t>Мини-моцарелла с помидорчиком черри под соусом песто на крекере (сэт 12 штук)</t>
  </si>
  <si>
    <t>Креветка темпура со сладко-острым соусом (сэт 12 штук)</t>
  </si>
  <si>
    <t>Татаки из тунца (сэт 20 штук)</t>
  </si>
  <si>
    <t>Рулетики с ростбифом, апельсином и рукколой (сэт 20 штук)</t>
  </si>
  <si>
    <t>Брускетта с пряным ростбифом (сэт 12 штук)</t>
  </si>
  <si>
    <t>Тарталетки с красной икрой и сливочным сыром (сэт 12 штук)</t>
  </si>
  <si>
    <t>Сальса Пико-де-гальо на листике салата (сэт 12 штук)</t>
  </si>
  <si>
    <t>Брускетта с Прошутто ди Парма, рукколой и пряной грушей (сэт 12 штук)</t>
  </si>
  <si>
    <t>Камамбер с ежевикой и ягодным соусом (сэт 10 штук)</t>
  </si>
  <si>
    <t>Фруктовый рожок со взбитыми сливками (сэт 10 штук)</t>
  </si>
  <si>
    <t>Канапе "Ассорти сыров" с белым виноградом, медом и орешками (сэт 20 штук)</t>
  </si>
  <si>
    <t>Ролл из атлантической сельди с беби-картофелем и зеленым луком на ломтике бородинского хлеба (сэт 20 штук)</t>
  </si>
  <si>
    <t>Овощное крудите (морковь, сельдерей, огурчики, болгарский перец) с соусами Песто и БлюЧиз</t>
  </si>
  <si>
    <t>Рыбное ассорти: малосольная семга, угорь горячего копчения, подкопченая форель</t>
  </si>
  <si>
    <t>Мясное ассорти: пряный ростбиф, карбонат, карпаччо из куриной грудки</t>
  </si>
  <si>
    <t>Ассорти итальянских колбас: чоризо, сальчичон, мортаделла</t>
  </si>
  <si>
    <t>Ассорти элитных европейских сыров - пармезан, камамбер, красный чеддер, дор-блю подается с белым виноградом, медом и орешками</t>
  </si>
  <si>
    <t>Ассорти солений (маринованые огурчики, помидоры черри, черемша, квашеная капуста, грузди)</t>
  </si>
  <si>
    <t>Ассорти топпингов с багетом (крем из авокадо, соте из овощей гриль, рийет из тунца и креветки со сливочным сыром)</t>
  </si>
  <si>
    <t>Домашний паштет из куриной печени с багетом</t>
  </si>
  <si>
    <t>Роллы из баклажан с нежной сырной начинкой (сэт 12 штук)</t>
  </si>
  <si>
    <t>Роллы из кабачков с лососем и крем-чиз (сэт 12 штук)</t>
  </si>
  <si>
    <t xml:space="preserve">Салат Цезарь с филе цыпленка в классическом исполнении </t>
  </si>
  <si>
    <t>Оливье с семгой</t>
  </si>
  <si>
    <t>Салат из осьминогов с бакинскими помидорчиками, мини-кукурузой и вялеными томатами</t>
  </si>
  <si>
    <t>Салат из креветок с рукколой, авокадо, бакинскими помидорчиками и пармезаном</t>
  </si>
  <si>
    <t>Салат с жареным сулугуни с овощами, клубникой и арахисом</t>
  </si>
  <si>
    <t>Салат с киноа, авокадо, рукколой и шпинатом</t>
  </si>
  <si>
    <t>Салат с кабачками и баклажанами темпура, сливочным сыром, и овощами с заправкой в азиатском стиле</t>
  </si>
  <si>
    <t>Салат с прошутто, сыром дор-блю, горгонзолой, пряной грушей, вялеными томатами и кедровыми орешками</t>
  </si>
  <si>
    <t>Салат с морепродуктами (кальмары, лангустины, морские гребешки с вялеными томатами и помидорчиками черри)</t>
  </si>
  <si>
    <t>Жульен из курицы и белых грибов с сыром пармезан</t>
  </si>
  <si>
    <t>Жульен с морским гребешком в тарталетках</t>
  </si>
  <si>
    <t>Тальята из говяжьей вырезки с рукколой, белыми грибами и кедровыми орешками</t>
  </si>
  <si>
    <t>Жареный камамбер в панировке с клюквенным соусом</t>
  </si>
  <si>
    <t>Жареные морские гребешки с лаймовым соусом</t>
  </si>
  <si>
    <t>Креветки темпура с соусом том-ям</t>
  </si>
  <si>
    <t>Порционные блюда:</t>
  </si>
  <si>
    <t>Стейки из лосося</t>
  </si>
  <si>
    <t>Филе миньон</t>
  </si>
  <si>
    <t>Гарниры к порционным блюдам:</t>
  </si>
  <si>
    <t>Овоши на гриле</t>
  </si>
  <si>
    <t>Картофель по-деревенски</t>
  </si>
  <si>
    <t>Картофель фри (для детей)</t>
  </si>
  <si>
    <t>Ризотто с базиликом</t>
  </si>
  <si>
    <t>Брокколи, цветная капуста, спаржа, белые грибы</t>
  </si>
  <si>
    <t>Фирменное пюре</t>
  </si>
  <si>
    <t>Жареная кукуруза</t>
  </si>
  <si>
    <t>Птитим</t>
  </si>
  <si>
    <t>Беби-картофель с прованскими травами</t>
  </si>
  <si>
    <t>Рибай из мраморной говядины Black Angus в слайсах с салатом Микс (прожарка MEDIUM WELL)</t>
  </si>
  <si>
    <t>Рибай из из мраморной говядины Black Angus (прожарка MEDIUM WELL)</t>
  </si>
  <si>
    <t>Стриплойм Рrime</t>
  </si>
  <si>
    <t>Фуа-гра из гусиной печени с ягодным соусом и тостом</t>
  </si>
  <si>
    <t>Спаржа отварная, обжаренная на гриле</t>
  </si>
  <si>
    <t>Фьюжн из мини-овощей на гриле</t>
  </si>
  <si>
    <t>Филе палтуса на гриле</t>
  </si>
  <si>
    <t>Филе дорадо жареное</t>
  </si>
  <si>
    <t>Филе трески жареное</t>
  </si>
  <si>
    <t>Баранья нога</t>
  </si>
  <si>
    <t>Лангустины на гриле</t>
  </si>
  <si>
    <t>ПО ЗАПРОСУ</t>
  </si>
  <si>
    <t>МЕНЮ БАНКЕТА - 2025</t>
  </si>
  <si>
    <t>ПРИМЕР НА 7 500 р.</t>
  </si>
  <si>
    <t>Говяжьи щёчки с соусом оссобуко</t>
  </si>
  <si>
    <t>1) Минимальный заказ по меню составляет 200 000 рублей.</t>
  </si>
  <si>
    <t>9) Количество официантов при банкетном формате составляет приблизительно 1 на 10 гостей, но не более 1 на 50 000 рублей суммы заказа.</t>
  </si>
  <si>
    <t>31 декабря 2025 года</t>
  </si>
  <si>
    <t>Ассорти из тропических и сезонных ягод и фруктов</t>
  </si>
  <si>
    <t>Coca-Cola, Sprite, Fanta (стекло)</t>
  </si>
  <si>
    <t>Соки в ассортименте</t>
  </si>
  <si>
    <t>Баклажаны, запеченные с пармезаном и моцареллой</t>
  </si>
  <si>
    <t>Гигантские оливки, маслины</t>
  </si>
  <si>
    <t>Салат Табуле (булгур, овощи, сельдерей, зелень, масляная заправка)</t>
  </si>
  <si>
    <t>Фермерское мясное ассорти: домашняя буженина, куриный рулет, говяжий язык, домашний ростбиф с хреном и горчицей</t>
  </si>
  <si>
    <t>Спринг-ролл с креветками</t>
  </si>
  <si>
    <t>Спринг-ролл с курицей</t>
  </si>
  <si>
    <t>Спринг-ролл с говядиной</t>
  </si>
  <si>
    <t>Спринг-ролл с овощами</t>
  </si>
  <si>
    <t>5 столов 150 см (без президиума)</t>
  </si>
  <si>
    <t>10) Площадка оставляет за собой право пересчитать некоторые позиции в меню, если официальный курс ЦБ РФ за доллар превысит 125 р.</t>
  </si>
  <si>
    <t>ЛЮБОВЬ</t>
  </si>
  <si>
    <t>Канапе с тигровой креветкой в соусе сладкий чили (сэт 20 штук)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</si>
</sst>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.00&quot;р.&quot;"/>
    <numFmt numFmtId="165" formatCode="_-* #,##0.00\ [$₽-419]_-;\-* #,##0.00\ [$₽-419]_-;_-* &quot;-&quot;??\ [$₽-419]_-;_-@_-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rgb="FFFF0000"/>
      <name val="Calibri"/>
      <family val="2"/>
      <scheme val="minor"/>
    </font>
    <font>
      <b/>
      <sz val="14"/>
      <color rgb="FFFF0000"/>
      <name val="Calibri (Основной текст)"/>
    </font>
    <font>
      <b/>
      <sz val="24"/>
      <color rgb="FFFF0000"/>
      <name val="Calibri"/>
      <family val="2"/>
      <scheme val="minor"/>
    </font>
    <font>
      <u/>
      <sz val="11"/>
      <color theme="11"/>
      <name val="Calibri"/>
      <family val="2"/>
      <charset val="204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0" tint="-0.249977111117893"/>
      <name val="Arial"/>
      <family val="2"/>
      <charset val="204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22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5" fillId="0" borderId="0" xfId="0" applyFont="1"/>
    <xf numFmtId="0" fontId="4" fillId="0" borderId="15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5" fillId="0" borderId="1" xfId="0" applyFont="1" applyBorder="1"/>
    <xf numFmtId="0" fontId="7" fillId="0" borderId="5" xfId="0" applyFont="1" applyBorder="1" applyAlignment="1">
      <alignment horizontal="left" vertical="top" wrapText="1"/>
    </xf>
    <xf numFmtId="3" fontId="4" fillId="0" borderId="0" xfId="0" applyNumberFormat="1" applyFont="1"/>
    <xf numFmtId="0" fontId="4" fillId="0" borderId="0" xfId="0" applyFont="1"/>
    <xf numFmtId="0" fontId="4" fillId="0" borderId="10" xfId="0" applyFont="1" applyBorder="1" applyAlignment="1">
      <alignment horizontal="left" vertical="top" wrapText="1"/>
    </xf>
    <xf numFmtId="0" fontId="6" fillId="0" borderId="0" xfId="1" applyFont="1" applyBorder="1" applyAlignment="1" applyProtection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5" fillId="0" borderId="3" xfId="0" applyFont="1" applyBorder="1"/>
    <xf numFmtId="0" fontId="5" fillId="0" borderId="8" xfId="0" applyFont="1" applyBorder="1"/>
    <xf numFmtId="0" fontId="7" fillId="0" borderId="1" xfId="0" applyFont="1" applyBorder="1"/>
    <xf numFmtId="0" fontId="7" fillId="0" borderId="0" xfId="0" applyFont="1"/>
    <xf numFmtId="0" fontId="4" fillId="0" borderId="12" xfId="0" applyFont="1" applyBorder="1"/>
    <xf numFmtId="0" fontId="4" fillId="0" borderId="13" xfId="0" applyFont="1" applyBorder="1"/>
    <xf numFmtId="0" fontId="6" fillId="0" borderId="0" xfId="1" applyFont="1" applyFill="1" applyBorder="1" applyAlignment="1" applyProtection="1">
      <alignment horizontal="left"/>
    </xf>
    <xf numFmtId="0" fontId="5" fillId="0" borderId="1" xfId="0" applyFont="1" applyBorder="1" applyAlignment="1">
      <alignment horizontal="right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8" fillId="0" borderId="0" xfId="0" applyFont="1"/>
    <xf numFmtId="0" fontId="5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right"/>
    </xf>
    <xf numFmtId="0" fontId="4" fillId="0" borderId="23" xfId="0" applyFont="1" applyBorder="1"/>
    <xf numFmtId="0" fontId="7" fillId="0" borderId="8" xfId="0" applyFont="1" applyBorder="1"/>
    <xf numFmtId="0" fontId="5" fillId="0" borderId="3" xfId="0" applyFont="1" applyBorder="1" applyAlignment="1">
      <alignment horizontal="right"/>
    </xf>
    <xf numFmtId="0" fontId="4" fillId="0" borderId="25" xfId="0" applyFont="1" applyBorder="1" applyAlignment="1">
      <alignment vertical="top" wrapText="1"/>
    </xf>
    <xf numFmtId="0" fontId="1" fillId="0" borderId="0" xfId="0" applyFont="1"/>
    <xf numFmtId="0" fontId="16" fillId="0" borderId="0" xfId="0" applyFont="1" applyAlignment="1">
      <alignment horizontal="left" vertical="top" wrapText="1"/>
    </xf>
    <xf numFmtId="0" fontId="16" fillId="0" borderId="0" xfId="0" applyFont="1"/>
    <xf numFmtId="0" fontId="17" fillId="0" borderId="0" xfId="0" applyFont="1"/>
    <xf numFmtId="0" fontId="12" fillId="0" borderId="0" xfId="0" applyFont="1" applyAlignment="1">
      <alignment horizontal="left"/>
    </xf>
    <xf numFmtId="0" fontId="7" fillId="0" borderId="8" xfId="0" applyFont="1" applyBorder="1" applyAlignment="1">
      <alignment horizontal="right"/>
    </xf>
    <xf numFmtId="0" fontId="18" fillId="0" borderId="0" xfId="0" applyFont="1"/>
    <xf numFmtId="0" fontId="5" fillId="0" borderId="2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20" fillId="0" borderId="5" xfId="0" applyFont="1" applyBorder="1" applyAlignment="1">
      <alignment horizontal="left" vertical="top" wrapText="1"/>
    </xf>
    <xf numFmtId="0" fontId="7" fillId="2" borderId="3" xfId="0" applyFont="1" applyFill="1" applyBorder="1"/>
    <xf numFmtId="0" fontId="5" fillId="2" borderId="1" xfId="0" applyFont="1" applyFill="1" applyBorder="1"/>
    <xf numFmtId="0" fontId="7" fillId="2" borderId="1" xfId="0" applyFont="1" applyFill="1" applyBorder="1"/>
    <xf numFmtId="0" fontId="7" fillId="2" borderId="8" xfId="0" applyFont="1" applyFill="1" applyBorder="1"/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/>
    <xf numFmtId="0" fontId="5" fillId="2" borderId="8" xfId="0" applyFont="1" applyFill="1" applyBorder="1"/>
    <xf numFmtId="0" fontId="7" fillId="2" borderId="8" xfId="0" applyFont="1" applyFill="1" applyBorder="1" applyAlignment="1">
      <alignment horizontal="right"/>
    </xf>
    <xf numFmtId="0" fontId="21" fillId="0" borderId="0" xfId="0" applyFont="1"/>
    <xf numFmtId="44" fontId="19" fillId="0" borderId="0" xfId="8" applyFont="1"/>
    <xf numFmtId="165" fontId="7" fillId="0" borderId="0" xfId="0" applyNumberFormat="1" applyFont="1"/>
    <xf numFmtId="165" fontId="7" fillId="2" borderId="4" xfId="0" applyNumberFormat="1" applyFont="1" applyFill="1" applyBorder="1"/>
    <xf numFmtId="165" fontId="7" fillId="0" borderId="6" xfId="0" applyNumberFormat="1" applyFont="1" applyBorder="1"/>
    <xf numFmtId="165" fontId="7" fillId="2" borderId="6" xfId="0" applyNumberFormat="1" applyFont="1" applyFill="1" applyBorder="1"/>
    <xf numFmtId="165" fontId="7" fillId="0" borderId="9" xfId="0" applyNumberFormat="1" applyFont="1" applyBorder="1"/>
    <xf numFmtId="165" fontId="7" fillId="0" borderId="26" xfId="0" applyNumberFormat="1" applyFont="1" applyBorder="1"/>
    <xf numFmtId="165" fontId="7" fillId="0" borderId="4" xfId="0" applyNumberFormat="1" applyFont="1" applyBorder="1"/>
    <xf numFmtId="165" fontId="7" fillId="2" borderId="9" xfId="0" applyNumberFormat="1" applyFont="1" applyFill="1" applyBorder="1"/>
    <xf numFmtId="165" fontId="4" fillId="0" borderId="13" xfId="0" applyNumberFormat="1" applyFont="1" applyBorder="1"/>
    <xf numFmtId="165" fontId="4" fillId="0" borderId="24" xfId="0" applyNumberFormat="1" applyFont="1" applyBorder="1"/>
    <xf numFmtId="165" fontId="7" fillId="0" borderId="6" xfId="0" applyNumberFormat="1" applyFont="1" applyBorder="1" applyAlignment="1">
      <alignment horizontal="right"/>
    </xf>
    <xf numFmtId="165" fontId="5" fillId="0" borderId="0" xfId="0" applyNumberFormat="1" applyFont="1"/>
    <xf numFmtId="165" fontId="4" fillId="0" borderId="0" xfId="0" applyNumberFormat="1" applyFont="1"/>
    <xf numFmtId="0" fontId="5" fillId="0" borderId="29" xfId="0" applyFont="1" applyBorder="1"/>
    <xf numFmtId="0" fontId="7" fillId="0" borderId="29" xfId="0" applyFont="1" applyBorder="1"/>
    <xf numFmtId="165" fontId="7" fillId="0" borderId="30" xfId="0" applyNumberFormat="1" applyFont="1" applyBorder="1"/>
    <xf numFmtId="0" fontId="5" fillId="0" borderId="31" xfId="0" applyFont="1" applyBorder="1" applyAlignment="1">
      <alignment horizontal="left" vertical="top" wrapText="1"/>
    </xf>
    <xf numFmtId="0" fontId="5" fillId="0" borderId="32" xfId="0" applyFont="1" applyBorder="1"/>
    <xf numFmtId="165" fontId="7" fillId="0" borderId="32" xfId="0" applyNumberFormat="1" applyFont="1" applyBorder="1"/>
    <xf numFmtId="0" fontId="7" fillId="0" borderId="32" xfId="0" applyFont="1" applyBorder="1"/>
    <xf numFmtId="165" fontId="7" fillId="0" borderId="33" xfId="0" applyNumberFormat="1" applyFont="1" applyBorder="1"/>
    <xf numFmtId="0" fontId="4" fillId="0" borderId="28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0" fontId="19" fillId="0" borderId="31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28" xfId="0" applyFont="1" applyBorder="1" applyAlignment="1">
      <alignment horizontal="left" vertical="top" wrapText="1"/>
    </xf>
    <xf numFmtId="164" fontId="5" fillId="0" borderId="29" xfId="0" applyNumberFormat="1" applyFont="1" applyBorder="1"/>
    <xf numFmtId="164" fontId="5" fillId="0" borderId="30" xfId="0" applyNumberFormat="1" applyFont="1" applyBorder="1"/>
    <xf numFmtId="0" fontId="4" fillId="0" borderId="29" xfId="0" applyFont="1" applyBorder="1"/>
    <xf numFmtId="165" fontId="7" fillId="0" borderId="29" xfId="0" applyNumberFormat="1" applyFont="1" applyBorder="1"/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7" fillId="0" borderId="12" xfId="0" applyFont="1" applyBorder="1"/>
    <xf numFmtId="165" fontId="7" fillId="0" borderId="13" xfId="0" applyNumberFormat="1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7" xfId="0" applyFont="1" applyBorder="1"/>
    <xf numFmtId="165" fontId="7" fillId="3" borderId="3" xfId="0" applyNumberFormat="1" applyFont="1" applyFill="1" applyBorder="1"/>
    <xf numFmtId="165" fontId="7" fillId="3" borderId="1" xfId="0" applyNumberFormat="1" applyFont="1" applyFill="1" applyBorder="1"/>
    <xf numFmtId="165" fontId="7" fillId="3" borderId="8" xfId="0" applyNumberFormat="1" applyFont="1" applyFill="1" applyBorder="1"/>
    <xf numFmtId="165" fontId="5" fillId="3" borderId="1" xfId="0" applyNumberFormat="1" applyFont="1" applyFill="1" applyBorder="1" applyAlignment="1">
      <alignment horizontal="right"/>
    </xf>
    <xf numFmtId="165" fontId="8" fillId="0" borderId="5" xfId="0" applyNumberFormat="1" applyFont="1" applyBorder="1" applyAlignment="1">
      <alignment horizontal="left"/>
    </xf>
    <xf numFmtId="165" fontId="8" fillId="0" borderId="6" xfId="0" applyNumberFormat="1" applyFont="1" applyBorder="1" applyAlignment="1">
      <alignment horizontal="left"/>
    </xf>
    <xf numFmtId="165" fontId="5" fillId="0" borderId="5" xfId="0" applyNumberFormat="1" applyFont="1" applyBorder="1" applyAlignment="1">
      <alignment horizontal="left"/>
    </xf>
    <xf numFmtId="165" fontId="5" fillId="0" borderId="6" xfId="0" applyNumberFormat="1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1" fontId="5" fillId="0" borderId="2" xfId="0" applyNumberFormat="1" applyFont="1" applyBorder="1" applyAlignment="1">
      <alignment horizontal="right"/>
    </xf>
    <xf numFmtId="1" fontId="5" fillId="0" borderId="4" xfId="0" applyNumberFormat="1" applyFont="1" applyBorder="1" applyAlignment="1">
      <alignment horizontal="right"/>
    </xf>
    <xf numFmtId="0" fontId="5" fillId="0" borderId="17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2" fillId="0" borderId="0" xfId="0" applyFont="1" applyAlignment="1">
      <alignment horizontal="left"/>
    </xf>
    <xf numFmtId="0" fontId="3" fillId="0" borderId="17" xfId="1" applyBorder="1" applyAlignment="1" applyProtection="1">
      <alignment horizontal="left" vertical="top"/>
    </xf>
    <xf numFmtId="0" fontId="5" fillId="0" borderId="7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6" fillId="0" borderId="19" xfId="1" applyFont="1" applyBorder="1" applyAlignment="1" applyProtection="1">
      <alignment horizontal="left"/>
    </xf>
    <xf numFmtId="0" fontId="5" fillId="0" borderId="9" xfId="0" applyFont="1" applyBorder="1" applyAlignment="1">
      <alignment horizontal="left"/>
    </xf>
    <xf numFmtId="1" fontId="5" fillId="0" borderId="5" xfId="0" applyNumberFormat="1" applyFont="1" applyBorder="1" applyAlignment="1">
      <alignment horizontal="right"/>
    </xf>
    <xf numFmtId="1" fontId="5" fillId="0" borderId="6" xfId="0" applyNumberFormat="1" applyFont="1" applyBorder="1" applyAlignment="1">
      <alignment horizontal="right"/>
    </xf>
    <xf numFmtId="0" fontId="10" fillId="0" borderId="0" xfId="0" applyFont="1" applyAlignment="1">
      <alignment horizontal="left" vertical="top" wrapText="1"/>
    </xf>
  </cellXfs>
  <cellStyles count="9">
    <cellStyle name="Гиперссылка" xfId="1" builtinId="8"/>
    <cellStyle name="Денежный" xfId="8" builtinId="4"/>
    <cellStyle name="Обычный" xfId="0" builtinId="0"/>
    <cellStyle name="Открывавшаяся гиперссылка" xfId="2" builtinId="9" hidden="1"/>
    <cellStyle name="Открывавшаяся гиперссылка" xfId="3" builtinId="9" hidden="1"/>
    <cellStyle name="Открывавшаяся гиперссылка" xfId="4" builtinId="9" hidden="1"/>
    <cellStyle name="Открывавшаяся гиперссылка" xfId="5" builtinId="9" hidden="1"/>
    <cellStyle name="Открывавшаяся гиперссылка" xfId="6" builtinId="9" hidden="1"/>
    <cellStyle name="Открывавшаяся гиперссылка" xfId="7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afesred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7"/>
  <sheetViews>
    <sheetView tabSelected="1" topLeftCell="A187" zoomScaleNormal="91" workbookViewId="0">
      <selection activeCell="E210" sqref="E210"/>
    </sheetView>
  </sheetViews>
  <sheetFormatPr baseColWidth="10" defaultColWidth="8.83203125" defaultRowHeight="15" x14ac:dyDescent="0.2"/>
  <cols>
    <col min="1" max="1" width="73.1640625" style="2" customWidth="1"/>
    <col min="2" max="2" width="18.6640625" customWidth="1"/>
    <col min="3" max="3" width="24.33203125" customWidth="1"/>
    <col min="4" max="4" width="16.83203125" customWidth="1"/>
    <col min="5" max="6" width="21.1640625" customWidth="1"/>
  </cols>
  <sheetData>
    <row r="1" spans="1:6" ht="26" x14ac:dyDescent="0.2">
      <c r="A1" s="3"/>
    </row>
    <row r="2" spans="1:6" ht="31" x14ac:dyDescent="0.35">
      <c r="A2" s="3" t="s">
        <v>199</v>
      </c>
      <c r="B2" s="122" t="s">
        <v>200</v>
      </c>
      <c r="C2" s="122"/>
      <c r="D2" s="122"/>
      <c r="E2" s="122"/>
      <c r="F2" s="122"/>
    </row>
    <row r="3" spans="1:6" ht="15" customHeight="1" x14ac:dyDescent="0.35">
      <c r="A3" s="3"/>
      <c r="B3" s="45"/>
      <c r="C3" s="45"/>
      <c r="D3" s="45"/>
      <c r="E3" s="45"/>
      <c r="F3" s="45"/>
    </row>
    <row r="4" spans="1:6" ht="31" x14ac:dyDescent="0.35">
      <c r="A4" s="3" t="s">
        <v>218</v>
      </c>
      <c r="B4" s="45"/>
      <c r="C4" s="45"/>
      <c r="D4" s="45"/>
      <c r="E4" s="45"/>
      <c r="F4" s="45"/>
    </row>
    <row r="5" spans="1:6" x14ac:dyDescent="0.2">
      <c r="A5" s="1"/>
    </row>
    <row r="6" spans="1:6" x14ac:dyDescent="0.2">
      <c r="A6" s="1"/>
      <c r="B6" s="41" t="s">
        <v>117</v>
      </c>
      <c r="C6" s="60" t="s">
        <v>216</v>
      </c>
    </row>
    <row r="7" spans="1:6" x14ac:dyDescent="0.2">
      <c r="A7" s="1"/>
      <c r="B7" s="41" t="s">
        <v>128</v>
      </c>
      <c r="C7" t="s">
        <v>26</v>
      </c>
    </row>
    <row r="8" spans="1:6" x14ac:dyDescent="0.2">
      <c r="A8" s="1"/>
      <c r="B8" s="41" t="s">
        <v>119</v>
      </c>
      <c r="C8" t="s">
        <v>26</v>
      </c>
    </row>
    <row r="9" spans="1:6" x14ac:dyDescent="0.2">
      <c r="A9" s="1"/>
      <c r="B9" s="41" t="s">
        <v>118</v>
      </c>
      <c r="C9" t="s">
        <v>26</v>
      </c>
    </row>
    <row r="10" spans="1:6" ht="22" customHeight="1" x14ac:dyDescent="0.2">
      <c r="A10" s="130" t="s">
        <v>104</v>
      </c>
      <c r="B10" s="130"/>
      <c r="C10" s="130"/>
      <c r="D10" s="130"/>
      <c r="E10" s="130"/>
      <c r="F10" s="130"/>
    </row>
    <row r="11" spans="1:6" ht="19" x14ac:dyDescent="0.2">
      <c r="A11" s="111"/>
      <c r="B11" s="111"/>
      <c r="C11" s="111"/>
      <c r="D11" s="111"/>
      <c r="E11" s="111"/>
      <c r="F11" s="111"/>
    </row>
    <row r="12" spans="1:6" ht="16" thickBot="1" x14ac:dyDescent="0.25">
      <c r="A12" s="1"/>
    </row>
    <row r="13" spans="1:6" s="5" customFormat="1" ht="14" x14ac:dyDescent="0.15">
      <c r="A13" s="4" t="s">
        <v>50</v>
      </c>
      <c r="B13" s="118" t="s">
        <v>129</v>
      </c>
      <c r="C13" s="119"/>
    </row>
    <row r="14" spans="1:6" s="5" customFormat="1" ht="14" x14ac:dyDescent="0.15">
      <c r="A14" s="6" t="s">
        <v>42</v>
      </c>
      <c r="B14" s="114" t="s">
        <v>130</v>
      </c>
      <c r="C14" s="115"/>
    </row>
    <row r="15" spans="1:6" s="5" customFormat="1" ht="14" x14ac:dyDescent="0.15">
      <c r="A15" s="6" t="s">
        <v>52</v>
      </c>
      <c r="B15" s="114" t="s">
        <v>120</v>
      </c>
      <c r="C15" s="115"/>
    </row>
    <row r="16" spans="1:6" s="5" customFormat="1" ht="14" x14ac:dyDescent="0.15">
      <c r="A16" s="6" t="s">
        <v>51</v>
      </c>
      <c r="B16" s="120">
        <v>50</v>
      </c>
      <c r="C16" s="121"/>
    </row>
    <row r="17" spans="1:6" s="5" customFormat="1" ht="14" x14ac:dyDescent="0.15">
      <c r="A17" s="6" t="s">
        <v>43</v>
      </c>
      <c r="B17" s="114" t="s">
        <v>131</v>
      </c>
      <c r="C17" s="115"/>
      <c r="D17" s="18" t="s">
        <v>121</v>
      </c>
    </row>
    <row r="18" spans="1:6" s="5" customFormat="1" x14ac:dyDescent="0.2">
      <c r="A18" s="6" t="s">
        <v>57</v>
      </c>
      <c r="B18" s="114" t="s">
        <v>120</v>
      </c>
      <c r="C18" s="115"/>
      <c r="D18" s="5" t="s">
        <v>122</v>
      </c>
      <c r="E18" t="s">
        <v>120</v>
      </c>
    </row>
    <row r="19" spans="1:6" s="5" customFormat="1" x14ac:dyDescent="0.2">
      <c r="A19" s="6" t="s">
        <v>56</v>
      </c>
      <c r="B19" s="114" t="s">
        <v>132</v>
      </c>
      <c r="C19" s="115"/>
      <c r="D19" s="5" t="s">
        <v>123</v>
      </c>
      <c r="E19" t="s">
        <v>120</v>
      </c>
    </row>
    <row r="20" spans="1:6" s="5" customFormat="1" x14ac:dyDescent="0.2">
      <c r="A20" s="6" t="s">
        <v>38</v>
      </c>
      <c r="B20" s="114" t="s">
        <v>120</v>
      </c>
      <c r="C20" s="115"/>
      <c r="D20" s="5" t="s">
        <v>12</v>
      </c>
      <c r="E20" t="s">
        <v>120</v>
      </c>
    </row>
    <row r="21" spans="1:6" s="5" customFormat="1" x14ac:dyDescent="0.2">
      <c r="A21" s="6" t="s">
        <v>39</v>
      </c>
      <c r="B21" s="114" t="s">
        <v>120</v>
      </c>
      <c r="C21" s="115"/>
      <c r="D21" s="5" t="s">
        <v>124</v>
      </c>
      <c r="E21" t="s">
        <v>120</v>
      </c>
    </row>
    <row r="22" spans="1:6" s="5" customFormat="1" x14ac:dyDescent="0.2">
      <c r="A22" s="6" t="s">
        <v>40</v>
      </c>
      <c r="B22" s="123" t="s">
        <v>120</v>
      </c>
      <c r="C22" s="115"/>
      <c r="D22" s="5" t="s">
        <v>125</v>
      </c>
      <c r="E22" t="s">
        <v>120</v>
      </c>
    </row>
    <row r="23" spans="1:6" s="5" customFormat="1" thickBot="1" x14ac:dyDescent="0.2">
      <c r="A23" s="7" t="s">
        <v>41</v>
      </c>
      <c r="B23" s="116" t="s">
        <v>120</v>
      </c>
      <c r="C23" s="117"/>
    </row>
    <row r="24" spans="1:6" s="5" customFormat="1" ht="14" x14ac:dyDescent="0.15">
      <c r="A24" s="4" t="s">
        <v>84</v>
      </c>
      <c r="B24" s="118" t="s">
        <v>26</v>
      </c>
      <c r="C24" s="119"/>
    </row>
    <row r="25" spans="1:6" s="5" customFormat="1" ht="14" x14ac:dyDescent="0.15">
      <c r="A25" s="6" t="s">
        <v>39</v>
      </c>
      <c r="B25" s="114" t="s">
        <v>26</v>
      </c>
      <c r="C25" s="115"/>
    </row>
    <row r="26" spans="1:6" s="5" customFormat="1" thickBot="1" x14ac:dyDescent="0.2">
      <c r="A26" s="8" t="s">
        <v>40</v>
      </c>
      <c r="B26" s="126" t="s">
        <v>26</v>
      </c>
      <c r="C26" s="127"/>
    </row>
    <row r="27" spans="1:6" s="5" customFormat="1" ht="13" x14ac:dyDescent="0.15">
      <c r="A27" s="9"/>
      <c r="B27" s="20"/>
      <c r="C27" s="21"/>
    </row>
    <row r="28" spans="1:6" s="5" customFormat="1" ht="13" x14ac:dyDescent="0.15">
      <c r="A28" s="9"/>
      <c r="B28" s="20"/>
      <c r="C28" s="21"/>
    </row>
    <row r="29" spans="1:6" s="5" customFormat="1" ht="20" thickBot="1" x14ac:dyDescent="0.2">
      <c r="A29" s="22" t="s">
        <v>11</v>
      </c>
      <c r="B29" s="33"/>
      <c r="C29" s="33"/>
    </row>
    <row r="30" spans="1:6" s="5" customFormat="1" thickBot="1" x14ac:dyDescent="0.2">
      <c r="A30" s="14" t="s">
        <v>2</v>
      </c>
      <c r="B30" s="27" t="s">
        <v>6</v>
      </c>
      <c r="C30" s="27" t="s">
        <v>3</v>
      </c>
      <c r="D30" s="27" t="s">
        <v>4</v>
      </c>
      <c r="E30" s="27" t="s">
        <v>7</v>
      </c>
      <c r="F30" s="28" t="s">
        <v>5</v>
      </c>
    </row>
    <row r="31" spans="1:6" s="5" customFormat="1" thickBot="1" x14ac:dyDescent="0.2">
      <c r="A31" s="89" t="s">
        <v>49</v>
      </c>
      <c r="B31" s="75"/>
      <c r="C31" s="90"/>
      <c r="D31" s="75"/>
      <c r="E31" s="75"/>
      <c r="F31" s="91"/>
    </row>
    <row r="32" spans="1:6" s="26" customFormat="1" ht="14" x14ac:dyDescent="0.15">
      <c r="A32" s="31" t="s">
        <v>64</v>
      </c>
      <c r="B32" s="32">
        <v>600</v>
      </c>
      <c r="C32" s="101">
        <v>3450</v>
      </c>
      <c r="D32" s="52">
        <v>1</v>
      </c>
      <c r="E32" s="52">
        <f>(D32)*B32</f>
        <v>600</v>
      </c>
      <c r="F32" s="63">
        <f>(D32)*C32</f>
        <v>3450</v>
      </c>
    </row>
    <row r="33" spans="1:6" s="5" customFormat="1" ht="14" x14ac:dyDescent="0.15">
      <c r="A33" s="11" t="s">
        <v>65</v>
      </c>
      <c r="B33" s="15">
        <v>600</v>
      </c>
      <c r="C33" s="102">
        <v>5890</v>
      </c>
      <c r="D33" s="15">
        <v>0</v>
      </c>
      <c r="E33" s="25">
        <f t="shared" ref="E33:E120" si="0">(D33)*B33</f>
        <v>0</v>
      </c>
      <c r="F33" s="64">
        <f t="shared" ref="F33:F136" si="1">(D33)*C33</f>
        <v>0</v>
      </c>
    </row>
    <row r="34" spans="1:6" s="5" customFormat="1" ht="14" x14ac:dyDescent="0.15">
      <c r="A34" s="11" t="s">
        <v>144</v>
      </c>
      <c r="B34" s="15">
        <v>600</v>
      </c>
      <c r="C34" s="102">
        <v>3350</v>
      </c>
      <c r="D34" s="53">
        <v>1</v>
      </c>
      <c r="E34" s="54">
        <f t="shared" si="0"/>
        <v>600</v>
      </c>
      <c r="F34" s="65">
        <f t="shared" si="1"/>
        <v>3350</v>
      </c>
    </row>
    <row r="35" spans="1:6" s="5" customFormat="1" ht="14" x14ac:dyDescent="0.15">
      <c r="A35" s="11" t="s">
        <v>141</v>
      </c>
      <c r="B35" s="15">
        <f>50*12</f>
        <v>600</v>
      </c>
      <c r="C35" s="102">
        <v>3450</v>
      </c>
      <c r="D35" s="15">
        <v>0</v>
      </c>
      <c r="E35" s="25">
        <f t="shared" si="0"/>
        <v>0</v>
      </c>
      <c r="F35" s="64">
        <f t="shared" si="1"/>
        <v>0</v>
      </c>
    </row>
    <row r="36" spans="1:6" s="5" customFormat="1" ht="14" x14ac:dyDescent="0.15">
      <c r="A36" s="11" t="s">
        <v>136</v>
      </c>
      <c r="B36" s="15">
        <v>600</v>
      </c>
      <c r="C36" s="102">
        <v>2550</v>
      </c>
      <c r="D36" s="15">
        <v>0</v>
      </c>
      <c r="E36" s="25">
        <f t="shared" si="0"/>
        <v>0</v>
      </c>
      <c r="F36" s="64">
        <f t="shared" si="1"/>
        <v>0</v>
      </c>
    </row>
    <row r="37" spans="1:6" s="5" customFormat="1" ht="14" x14ac:dyDescent="0.15">
      <c r="A37" s="11" t="s">
        <v>133</v>
      </c>
      <c r="B37" s="15">
        <f>20*30</f>
        <v>600</v>
      </c>
      <c r="C37" s="102">
        <v>3350</v>
      </c>
      <c r="D37" s="53">
        <v>1</v>
      </c>
      <c r="E37" s="54">
        <f t="shared" si="0"/>
        <v>600</v>
      </c>
      <c r="F37" s="65">
        <f t="shared" si="1"/>
        <v>3350</v>
      </c>
    </row>
    <row r="38" spans="1:6" s="5" customFormat="1" ht="14" x14ac:dyDescent="0.15">
      <c r="A38" s="11" t="s">
        <v>134</v>
      </c>
      <c r="B38" s="15">
        <f>20*30</f>
        <v>600</v>
      </c>
      <c r="C38" s="102">
        <v>2950</v>
      </c>
      <c r="D38" s="15">
        <v>0</v>
      </c>
      <c r="E38" s="25">
        <f t="shared" si="0"/>
        <v>0</v>
      </c>
      <c r="F38" s="64">
        <f t="shared" si="1"/>
        <v>0</v>
      </c>
    </row>
    <row r="39" spans="1:6" s="5" customFormat="1" ht="14" x14ac:dyDescent="0.15">
      <c r="A39" s="11" t="s">
        <v>135</v>
      </c>
      <c r="B39" s="15">
        <f>30*16</f>
        <v>480</v>
      </c>
      <c r="C39" s="102">
        <v>6150</v>
      </c>
      <c r="D39" s="15">
        <v>0</v>
      </c>
      <c r="E39" s="25">
        <f t="shared" si="0"/>
        <v>0</v>
      </c>
      <c r="F39" s="64">
        <f t="shared" si="1"/>
        <v>0</v>
      </c>
    </row>
    <row r="40" spans="1:6" s="5" customFormat="1" ht="14" x14ac:dyDescent="0.15">
      <c r="A40" s="11" t="s">
        <v>137</v>
      </c>
      <c r="B40" s="15">
        <f>25*12</f>
        <v>300</v>
      </c>
      <c r="C40" s="102">
        <v>2250</v>
      </c>
      <c r="D40" s="53">
        <v>1</v>
      </c>
      <c r="E40" s="54">
        <f t="shared" si="0"/>
        <v>300</v>
      </c>
      <c r="F40" s="65">
        <f t="shared" si="1"/>
        <v>2250</v>
      </c>
    </row>
    <row r="41" spans="1:6" s="5" customFormat="1" ht="14" x14ac:dyDescent="0.15">
      <c r="A41" s="11" t="s">
        <v>138</v>
      </c>
      <c r="B41" s="15">
        <f>12*40</f>
        <v>480</v>
      </c>
      <c r="C41" s="102">
        <v>4750</v>
      </c>
      <c r="D41" s="15">
        <v>0</v>
      </c>
      <c r="E41" s="25">
        <f t="shared" si="0"/>
        <v>0</v>
      </c>
      <c r="F41" s="64">
        <f t="shared" si="1"/>
        <v>0</v>
      </c>
    </row>
    <row r="42" spans="1:6" s="5" customFormat="1" ht="14" x14ac:dyDescent="0.15">
      <c r="A42" s="11" t="s">
        <v>139</v>
      </c>
      <c r="B42" s="15">
        <f>25*20</f>
        <v>500</v>
      </c>
      <c r="C42" s="102">
        <v>4850</v>
      </c>
      <c r="D42" s="15">
        <v>0</v>
      </c>
      <c r="E42" s="25">
        <f t="shared" si="0"/>
        <v>0</v>
      </c>
      <c r="F42" s="64">
        <f t="shared" si="1"/>
        <v>0</v>
      </c>
    </row>
    <row r="43" spans="1:6" s="5" customFormat="1" ht="14" x14ac:dyDescent="0.15">
      <c r="A43" s="11" t="s">
        <v>140</v>
      </c>
      <c r="B43" s="15">
        <v>600</v>
      </c>
      <c r="C43" s="102">
        <v>4800</v>
      </c>
      <c r="D43" s="15">
        <v>0</v>
      </c>
      <c r="E43" s="25">
        <f t="shared" si="0"/>
        <v>0</v>
      </c>
      <c r="F43" s="64">
        <f t="shared" si="1"/>
        <v>0</v>
      </c>
    </row>
    <row r="44" spans="1:6" s="5" customFormat="1" ht="14" x14ac:dyDescent="0.15">
      <c r="A44" s="11" t="s">
        <v>142</v>
      </c>
      <c r="B44" s="15">
        <v>600</v>
      </c>
      <c r="C44" s="102">
        <v>5890</v>
      </c>
      <c r="D44" s="15">
        <v>0</v>
      </c>
      <c r="E44" s="25">
        <f t="shared" si="0"/>
        <v>0</v>
      </c>
      <c r="F44" s="64">
        <f t="shared" si="1"/>
        <v>0</v>
      </c>
    </row>
    <row r="45" spans="1:6" s="5" customFormat="1" ht="14" x14ac:dyDescent="0.15">
      <c r="A45" s="11" t="s">
        <v>143</v>
      </c>
      <c r="B45" s="15">
        <v>600</v>
      </c>
      <c r="C45" s="102">
        <v>2690</v>
      </c>
      <c r="D45" s="15">
        <v>0</v>
      </c>
      <c r="E45" s="25">
        <f t="shared" si="0"/>
        <v>0</v>
      </c>
      <c r="F45" s="64">
        <f t="shared" si="1"/>
        <v>0</v>
      </c>
    </row>
    <row r="46" spans="1:6" s="5" customFormat="1" ht="14" x14ac:dyDescent="0.15">
      <c r="A46" s="11" t="s">
        <v>145</v>
      </c>
      <c r="B46" s="15">
        <v>250</v>
      </c>
      <c r="C46" s="102">
        <v>2050</v>
      </c>
      <c r="D46" s="15">
        <v>0</v>
      </c>
      <c r="E46" s="25">
        <f t="shared" si="0"/>
        <v>0</v>
      </c>
      <c r="F46" s="64">
        <f t="shared" si="1"/>
        <v>0</v>
      </c>
    </row>
    <row r="47" spans="1:6" s="5" customFormat="1" ht="14" x14ac:dyDescent="0.15">
      <c r="A47" s="11" t="s">
        <v>113</v>
      </c>
      <c r="B47" s="15">
        <v>600</v>
      </c>
      <c r="C47" s="102">
        <v>3950</v>
      </c>
      <c r="D47" s="15">
        <v>0</v>
      </c>
      <c r="E47" s="25">
        <f t="shared" si="0"/>
        <v>0</v>
      </c>
      <c r="F47" s="64">
        <f t="shared" si="1"/>
        <v>0</v>
      </c>
    </row>
    <row r="48" spans="1:6" s="5" customFormat="1" ht="14" x14ac:dyDescent="0.15">
      <c r="A48" s="11" t="s">
        <v>106</v>
      </c>
      <c r="B48" s="15">
        <v>600</v>
      </c>
      <c r="C48" s="102">
        <v>4550</v>
      </c>
      <c r="D48" s="15">
        <v>0</v>
      </c>
      <c r="E48" s="25">
        <f t="shared" si="0"/>
        <v>0</v>
      </c>
      <c r="F48" s="64">
        <f t="shared" si="1"/>
        <v>0</v>
      </c>
    </row>
    <row r="49" spans="1:6" s="5" customFormat="1" ht="14" x14ac:dyDescent="0.15">
      <c r="A49" s="11" t="s">
        <v>66</v>
      </c>
      <c r="B49" s="15">
        <v>600</v>
      </c>
      <c r="C49" s="102">
        <v>2250</v>
      </c>
      <c r="D49" s="15">
        <v>0</v>
      </c>
      <c r="E49" s="25">
        <f t="shared" si="0"/>
        <v>0</v>
      </c>
      <c r="F49" s="64">
        <f t="shared" si="1"/>
        <v>0</v>
      </c>
    </row>
    <row r="50" spans="1:6" s="5" customFormat="1" ht="14" x14ac:dyDescent="0.15">
      <c r="A50" s="11" t="s">
        <v>67</v>
      </c>
      <c r="B50" s="15">
        <v>600</v>
      </c>
      <c r="C50" s="102">
        <v>2750</v>
      </c>
      <c r="D50" s="53">
        <v>1</v>
      </c>
      <c r="E50" s="54">
        <f t="shared" si="0"/>
        <v>600</v>
      </c>
      <c r="F50" s="65">
        <f t="shared" si="1"/>
        <v>2750</v>
      </c>
    </row>
    <row r="51" spans="1:6" s="5" customFormat="1" ht="14" x14ac:dyDescent="0.15">
      <c r="A51" s="11" t="s">
        <v>82</v>
      </c>
      <c r="B51" s="15">
        <v>600</v>
      </c>
      <c r="C51" s="102">
        <v>2550</v>
      </c>
      <c r="D51" s="53">
        <v>1</v>
      </c>
      <c r="E51" s="54">
        <f t="shared" si="0"/>
        <v>600</v>
      </c>
      <c r="F51" s="65">
        <f t="shared" si="1"/>
        <v>2550</v>
      </c>
    </row>
    <row r="52" spans="1:6" s="5" customFormat="1" ht="14" x14ac:dyDescent="0.15">
      <c r="A52" s="11" t="s">
        <v>68</v>
      </c>
      <c r="B52" s="15">
        <v>600</v>
      </c>
      <c r="C52" s="102">
        <v>2450</v>
      </c>
      <c r="D52" s="15">
        <v>0</v>
      </c>
      <c r="E52" s="25">
        <f t="shared" si="0"/>
        <v>0</v>
      </c>
      <c r="F52" s="64">
        <f t="shared" si="1"/>
        <v>0</v>
      </c>
    </row>
    <row r="53" spans="1:6" s="5" customFormat="1" ht="14" x14ac:dyDescent="0.15">
      <c r="A53" s="11" t="s">
        <v>69</v>
      </c>
      <c r="B53" s="15">
        <v>600</v>
      </c>
      <c r="C53" s="102">
        <v>2300</v>
      </c>
      <c r="D53" s="15">
        <v>0</v>
      </c>
      <c r="E53" s="25">
        <f t="shared" si="0"/>
        <v>0</v>
      </c>
      <c r="F53" s="64">
        <f t="shared" si="1"/>
        <v>0</v>
      </c>
    </row>
    <row r="54" spans="1:6" s="5" customFormat="1" ht="14" x14ac:dyDescent="0.15">
      <c r="A54" s="11" t="s">
        <v>70</v>
      </c>
      <c r="B54" s="15">
        <v>600</v>
      </c>
      <c r="C54" s="102">
        <v>2150</v>
      </c>
      <c r="D54" s="15">
        <v>0</v>
      </c>
      <c r="E54" s="25">
        <f t="shared" si="0"/>
        <v>0</v>
      </c>
      <c r="F54" s="64">
        <f t="shared" si="1"/>
        <v>0</v>
      </c>
    </row>
    <row r="55" spans="1:6" s="5" customFormat="1" ht="14" x14ac:dyDescent="0.15">
      <c r="A55" s="11" t="s">
        <v>146</v>
      </c>
      <c r="B55" s="15">
        <v>1200</v>
      </c>
      <c r="C55" s="102">
        <v>4880</v>
      </c>
      <c r="D55" s="15">
        <v>0</v>
      </c>
      <c r="E55" s="25">
        <f t="shared" si="0"/>
        <v>0</v>
      </c>
      <c r="F55" s="64">
        <f t="shared" si="1"/>
        <v>0</v>
      </c>
    </row>
    <row r="56" spans="1:6" s="5" customFormat="1" ht="28" x14ac:dyDescent="0.15">
      <c r="A56" s="11" t="s">
        <v>149</v>
      </c>
      <c r="B56" s="15">
        <v>750</v>
      </c>
      <c r="C56" s="102">
        <v>3450</v>
      </c>
      <c r="D56" s="53">
        <v>1</v>
      </c>
      <c r="E56" s="54">
        <f t="shared" si="0"/>
        <v>750</v>
      </c>
      <c r="F56" s="65">
        <f t="shared" si="1"/>
        <v>3450</v>
      </c>
    </row>
    <row r="57" spans="1:6" s="5" customFormat="1" ht="31" customHeight="1" x14ac:dyDescent="0.15">
      <c r="A57" s="11" t="s">
        <v>148</v>
      </c>
      <c r="B57" s="15">
        <v>600</v>
      </c>
      <c r="C57" s="102">
        <v>2950</v>
      </c>
      <c r="D57" s="15">
        <v>0</v>
      </c>
      <c r="E57" s="25">
        <f t="shared" si="0"/>
        <v>0</v>
      </c>
      <c r="F57" s="64">
        <f t="shared" si="1"/>
        <v>0</v>
      </c>
    </row>
    <row r="58" spans="1:6" s="5" customFormat="1" ht="28" x14ac:dyDescent="0.15">
      <c r="A58" s="11" t="s">
        <v>77</v>
      </c>
      <c r="B58" s="15">
        <v>600</v>
      </c>
      <c r="C58" s="102">
        <v>2950</v>
      </c>
      <c r="D58" s="15">
        <v>0</v>
      </c>
      <c r="E58" s="25">
        <f t="shared" si="0"/>
        <v>0</v>
      </c>
      <c r="F58" s="64">
        <f t="shared" si="1"/>
        <v>0</v>
      </c>
    </row>
    <row r="59" spans="1:6" s="5" customFormat="1" ht="28" x14ac:dyDescent="0.15">
      <c r="A59" s="11" t="s">
        <v>78</v>
      </c>
      <c r="B59" s="15">
        <v>600</v>
      </c>
      <c r="C59" s="102">
        <v>4550</v>
      </c>
      <c r="D59" s="15">
        <v>0</v>
      </c>
      <c r="E59" s="25">
        <f t="shared" si="0"/>
        <v>0</v>
      </c>
      <c r="F59" s="64">
        <f t="shared" si="1"/>
        <v>0</v>
      </c>
    </row>
    <row r="60" spans="1:6" s="5" customFormat="1" ht="14" x14ac:dyDescent="0.15">
      <c r="A60" s="11" t="s">
        <v>147</v>
      </c>
      <c r="B60" s="15">
        <v>600</v>
      </c>
      <c r="C60" s="102">
        <v>4650</v>
      </c>
      <c r="D60" s="15">
        <v>0</v>
      </c>
      <c r="E60" s="25">
        <f t="shared" si="0"/>
        <v>0</v>
      </c>
      <c r="F60" s="64">
        <f t="shared" si="1"/>
        <v>0</v>
      </c>
    </row>
    <row r="61" spans="1:6" s="5" customFormat="1" ht="14" x14ac:dyDescent="0.15">
      <c r="A61" s="11" t="s">
        <v>79</v>
      </c>
      <c r="B61" s="15">
        <v>600</v>
      </c>
      <c r="C61" s="102">
        <v>4230</v>
      </c>
      <c r="D61" s="15">
        <v>0</v>
      </c>
      <c r="E61" s="25">
        <f t="shared" si="0"/>
        <v>0</v>
      </c>
      <c r="F61" s="64">
        <f t="shared" si="1"/>
        <v>0</v>
      </c>
    </row>
    <row r="62" spans="1:6" s="5" customFormat="1" ht="14" x14ac:dyDescent="0.15">
      <c r="A62" s="11" t="s">
        <v>219</v>
      </c>
      <c r="B62" s="15">
        <v>600</v>
      </c>
      <c r="C62" s="102">
        <v>4670</v>
      </c>
      <c r="D62" s="15">
        <v>0</v>
      </c>
      <c r="E62" s="25">
        <v>0</v>
      </c>
      <c r="F62" s="64">
        <f t="shared" si="1"/>
        <v>0</v>
      </c>
    </row>
    <row r="63" spans="1:6" s="5" customFormat="1" ht="14" x14ac:dyDescent="0.15">
      <c r="A63" s="11" t="s">
        <v>105</v>
      </c>
      <c r="B63" s="15">
        <v>600</v>
      </c>
      <c r="C63" s="102">
        <v>4670</v>
      </c>
      <c r="D63" s="53">
        <v>1</v>
      </c>
      <c r="E63" s="54">
        <f t="shared" si="0"/>
        <v>600</v>
      </c>
      <c r="F63" s="65">
        <f t="shared" si="1"/>
        <v>4670</v>
      </c>
    </row>
    <row r="64" spans="1:6" s="5" customFormat="1" thickBot="1" x14ac:dyDescent="0.2">
      <c r="A64" s="12" t="s">
        <v>80</v>
      </c>
      <c r="B64" s="24">
        <v>600</v>
      </c>
      <c r="C64" s="103">
        <v>4670</v>
      </c>
      <c r="D64" s="24">
        <v>0</v>
      </c>
      <c r="E64" s="38">
        <f t="shared" si="0"/>
        <v>0</v>
      </c>
      <c r="F64" s="66">
        <f t="shared" si="1"/>
        <v>0</v>
      </c>
    </row>
    <row r="65" spans="1:6" s="5" customFormat="1" thickBot="1" x14ac:dyDescent="0.2">
      <c r="A65" s="89" t="s">
        <v>48</v>
      </c>
      <c r="B65" s="92"/>
      <c r="C65" s="93"/>
      <c r="D65" s="92"/>
      <c r="E65" s="76"/>
      <c r="F65" s="77"/>
    </row>
    <row r="66" spans="1:6" s="5" customFormat="1" ht="28" x14ac:dyDescent="0.15">
      <c r="A66" s="10" t="s">
        <v>154</v>
      </c>
      <c r="B66" s="23">
        <v>350</v>
      </c>
      <c r="C66" s="101">
        <v>1390</v>
      </c>
      <c r="D66" s="23">
        <v>0</v>
      </c>
      <c r="E66" s="32">
        <f t="shared" si="0"/>
        <v>0</v>
      </c>
      <c r="F66" s="68">
        <f t="shared" si="1"/>
        <v>0</v>
      </c>
    </row>
    <row r="67" spans="1:6" s="5" customFormat="1" ht="28" x14ac:dyDescent="0.15">
      <c r="A67" s="11" t="s">
        <v>155</v>
      </c>
      <c r="B67" s="15">
        <v>350</v>
      </c>
      <c r="C67" s="102">
        <v>1550</v>
      </c>
      <c r="D67" s="54">
        <v>5</v>
      </c>
      <c r="E67" s="54">
        <f t="shared" si="0"/>
        <v>1750</v>
      </c>
      <c r="F67" s="65">
        <f t="shared" si="1"/>
        <v>7750</v>
      </c>
    </row>
    <row r="68" spans="1:6" s="26" customFormat="1" ht="14" x14ac:dyDescent="0.15">
      <c r="A68" s="16" t="s">
        <v>71</v>
      </c>
      <c r="B68" s="15">
        <v>350</v>
      </c>
      <c r="C68" s="102">
        <v>2950</v>
      </c>
      <c r="D68" s="25">
        <v>0</v>
      </c>
      <c r="E68" s="25">
        <f t="shared" si="0"/>
        <v>0</v>
      </c>
      <c r="F68" s="64">
        <f t="shared" si="1"/>
        <v>0</v>
      </c>
    </row>
    <row r="69" spans="1:6" s="26" customFormat="1" ht="14" x14ac:dyDescent="0.15">
      <c r="A69" s="16" t="s">
        <v>156</v>
      </c>
      <c r="B69" s="15">
        <v>150</v>
      </c>
      <c r="C69" s="102">
        <v>550</v>
      </c>
      <c r="D69" s="25">
        <v>0</v>
      </c>
      <c r="E69" s="25">
        <f t="shared" si="0"/>
        <v>0</v>
      </c>
      <c r="F69" s="64">
        <f t="shared" si="1"/>
        <v>0</v>
      </c>
    </row>
    <row r="70" spans="1:6" s="26" customFormat="1" ht="14" x14ac:dyDescent="0.15">
      <c r="A70" s="16" t="s">
        <v>190</v>
      </c>
      <c r="B70" s="15">
        <v>110</v>
      </c>
      <c r="C70" s="102">
        <v>1790</v>
      </c>
      <c r="D70" s="25">
        <v>0</v>
      </c>
      <c r="E70" s="25">
        <f t="shared" si="0"/>
        <v>0</v>
      </c>
      <c r="F70" s="64">
        <f t="shared" si="1"/>
        <v>0</v>
      </c>
    </row>
    <row r="71" spans="1:6" s="26" customFormat="1" ht="14" x14ac:dyDescent="0.15">
      <c r="A71" s="16" t="s">
        <v>81</v>
      </c>
      <c r="B71" s="15">
        <v>350</v>
      </c>
      <c r="C71" s="102">
        <v>1850</v>
      </c>
      <c r="D71" s="54">
        <v>5</v>
      </c>
      <c r="E71" s="54">
        <f t="shared" si="0"/>
        <v>1750</v>
      </c>
      <c r="F71" s="65">
        <f t="shared" si="1"/>
        <v>9250</v>
      </c>
    </row>
    <row r="72" spans="1:6" s="26" customFormat="1" ht="28" x14ac:dyDescent="0.15">
      <c r="A72" s="16" t="s">
        <v>153</v>
      </c>
      <c r="B72" s="15">
        <v>350</v>
      </c>
      <c r="C72" s="102">
        <v>2850</v>
      </c>
      <c r="D72" s="54">
        <v>5</v>
      </c>
      <c r="E72" s="54">
        <f t="shared" si="0"/>
        <v>1750</v>
      </c>
      <c r="F72" s="65">
        <f t="shared" si="1"/>
        <v>14250</v>
      </c>
    </row>
    <row r="73" spans="1:6" s="26" customFormat="1" ht="14" x14ac:dyDescent="0.15">
      <c r="A73" s="16" t="s">
        <v>151</v>
      </c>
      <c r="B73" s="15">
        <v>350</v>
      </c>
      <c r="C73" s="102">
        <v>3150</v>
      </c>
      <c r="D73" s="54">
        <v>5</v>
      </c>
      <c r="E73" s="54">
        <f t="shared" si="0"/>
        <v>1750</v>
      </c>
      <c r="F73" s="65">
        <f t="shared" si="1"/>
        <v>15750</v>
      </c>
    </row>
    <row r="74" spans="1:6" s="26" customFormat="1" ht="14" x14ac:dyDescent="0.15">
      <c r="A74" s="16" t="s">
        <v>152</v>
      </c>
      <c r="B74" s="15">
        <v>350</v>
      </c>
      <c r="C74" s="102">
        <v>3660</v>
      </c>
      <c r="D74" s="25">
        <v>0</v>
      </c>
      <c r="E74" s="25">
        <f t="shared" si="0"/>
        <v>0</v>
      </c>
      <c r="F74" s="64">
        <f t="shared" si="1"/>
        <v>0</v>
      </c>
    </row>
    <row r="75" spans="1:6" s="26" customFormat="1" ht="28" x14ac:dyDescent="0.15">
      <c r="A75" s="16" t="s">
        <v>211</v>
      </c>
      <c r="B75" s="15">
        <v>350</v>
      </c>
      <c r="C75" s="102">
        <v>3050</v>
      </c>
      <c r="D75" s="25">
        <v>0</v>
      </c>
      <c r="E75" s="25">
        <f t="shared" si="0"/>
        <v>0</v>
      </c>
      <c r="F75" s="64">
        <f t="shared" si="1"/>
        <v>0</v>
      </c>
    </row>
    <row r="76" spans="1:6" s="26" customFormat="1" ht="28" x14ac:dyDescent="0.15">
      <c r="A76" s="16" t="s">
        <v>13</v>
      </c>
      <c r="B76" s="25">
        <v>700</v>
      </c>
      <c r="C76" s="102">
        <v>1390</v>
      </c>
      <c r="D76" s="54">
        <v>5</v>
      </c>
      <c r="E76" s="54">
        <f t="shared" si="0"/>
        <v>3500</v>
      </c>
      <c r="F76" s="65">
        <f t="shared" si="1"/>
        <v>6950</v>
      </c>
    </row>
    <row r="77" spans="1:6" s="26" customFormat="1" ht="14" x14ac:dyDescent="0.15">
      <c r="A77" s="16" t="s">
        <v>209</v>
      </c>
      <c r="B77" s="25">
        <v>350</v>
      </c>
      <c r="C77" s="102">
        <v>2350</v>
      </c>
      <c r="D77" s="25">
        <v>0</v>
      </c>
      <c r="E77" s="25">
        <f t="shared" si="0"/>
        <v>0</v>
      </c>
      <c r="F77" s="64">
        <f t="shared" si="1"/>
        <v>0</v>
      </c>
    </row>
    <row r="78" spans="1:6" s="26" customFormat="1" ht="14" x14ac:dyDescent="0.15">
      <c r="A78" s="16" t="s">
        <v>157</v>
      </c>
      <c r="B78" s="15">
        <v>350</v>
      </c>
      <c r="C78" s="102">
        <v>1950</v>
      </c>
      <c r="D78" s="54">
        <v>5</v>
      </c>
      <c r="E78" s="54">
        <f t="shared" si="0"/>
        <v>1750</v>
      </c>
      <c r="F78" s="65">
        <f t="shared" si="1"/>
        <v>9750</v>
      </c>
    </row>
    <row r="79" spans="1:6" s="26" customFormat="1" ht="14" x14ac:dyDescent="0.15">
      <c r="A79" s="16" t="s">
        <v>158</v>
      </c>
      <c r="B79" s="15">
        <v>350</v>
      </c>
      <c r="C79" s="102">
        <v>2850</v>
      </c>
      <c r="D79" s="25">
        <v>0</v>
      </c>
      <c r="E79" s="25">
        <f t="shared" si="0"/>
        <v>0</v>
      </c>
      <c r="F79" s="64">
        <f t="shared" si="1"/>
        <v>0</v>
      </c>
    </row>
    <row r="80" spans="1:6" s="5" customFormat="1" ht="14" x14ac:dyDescent="0.15">
      <c r="A80" s="11" t="s">
        <v>150</v>
      </c>
      <c r="B80" s="15">
        <v>350</v>
      </c>
      <c r="C80" s="102">
        <v>3750</v>
      </c>
      <c r="D80" s="54">
        <v>5</v>
      </c>
      <c r="E80" s="54">
        <f t="shared" si="0"/>
        <v>1750</v>
      </c>
      <c r="F80" s="65">
        <f t="shared" si="1"/>
        <v>18750</v>
      </c>
    </row>
    <row r="81" spans="1:6" s="5" customFormat="1" ht="14" x14ac:dyDescent="0.15">
      <c r="A81" s="11" t="s">
        <v>205</v>
      </c>
      <c r="B81" s="15">
        <v>700</v>
      </c>
      <c r="C81" s="102">
        <v>2360</v>
      </c>
      <c r="D81" s="54">
        <v>5</v>
      </c>
      <c r="E81" s="54">
        <f t="shared" si="0"/>
        <v>3500</v>
      </c>
      <c r="F81" s="65">
        <f t="shared" si="1"/>
        <v>11800</v>
      </c>
    </row>
    <row r="82" spans="1:6" s="5" customFormat="1" thickBot="1" x14ac:dyDescent="0.2">
      <c r="A82" s="12" t="s">
        <v>58</v>
      </c>
      <c r="B82" s="24">
        <v>350</v>
      </c>
      <c r="C82" s="103">
        <v>680</v>
      </c>
      <c r="D82" s="55">
        <v>10</v>
      </c>
      <c r="E82" s="55">
        <f t="shared" si="0"/>
        <v>3500</v>
      </c>
      <c r="F82" s="69">
        <f t="shared" si="1"/>
        <v>6800</v>
      </c>
    </row>
    <row r="83" spans="1:6" s="5" customFormat="1" ht="13" x14ac:dyDescent="0.15">
      <c r="A83" s="9"/>
      <c r="B83" s="29"/>
      <c r="C83" s="62"/>
      <c r="E83" s="26"/>
      <c r="F83" s="62"/>
    </row>
    <row r="84" spans="1:6" s="5" customFormat="1" ht="20" thickBot="1" x14ac:dyDescent="0.2">
      <c r="A84" s="22" t="s">
        <v>116</v>
      </c>
      <c r="C84" s="62"/>
      <c r="E84" s="26"/>
      <c r="F84" s="62"/>
    </row>
    <row r="85" spans="1:6" s="5" customFormat="1" thickBot="1" x14ac:dyDescent="0.2">
      <c r="A85" s="19" t="s">
        <v>2</v>
      </c>
      <c r="B85" s="37" t="s">
        <v>6</v>
      </c>
      <c r="C85" s="27" t="s">
        <v>3</v>
      </c>
      <c r="D85" s="37" t="s">
        <v>4</v>
      </c>
      <c r="E85" s="37" t="s">
        <v>7</v>
      </c>
      <c r="F85" s="71" t="s">
        <v>5</v>
      </c>
    </row>
    <row r="86" spans="1:6" s="5" customFormat="1" ht="15" customHeight="1" thickBot="1" x14ac:dyDescent="0.2">
      <c r="A86" s="83" t="s">
        <v>87</v>
      </c>
      <c r="B86" s="84"/>
      <c r="C86" s="93"/>
      <c r="D86" s="84"/>
      <c r="E86" s="76"/>
      <c r="F86" s="77"/>
    </row>
    <row r="87" spans="1:6" s="5" customFormat="1" ht="14" x14ac:dyDescent="0.15">
      <c r="A87" s="10" t="s">
        <v>60</v>
      </c>
      <c r="B87" s="39">
        <v>350</v>
      </c>
      <c r="C87" s="101">
        <v>1390</v>
      </c>
      <c r="D87" s="39">
        <v>0</v>
      </c>
      <c r="E87" s="32">
        <f t="shared" si="0"/>
        <v>0</v>
      </c>
      <c r="F87" s="68">
        <f t="shared" si="1"/>
        <v>0</v>
      </c>
    </row>
    <row r="88" spans="1:6" s="5" customFormat="1" ht="28" x14ac:dyDescent="0.15">
      <c r="A88" s="11" t="s">
        <v>83</v>
      </c>
      <c r="B88" s="30">
        <v>350</v>
      </c>
      <c r="C88" s="102">
        <v>1720</v>
      </c>
      <c r="D88" s="53">
        <v>10</v>
      </c>
      <c r="E88" s="54">
        <f t="shared" si="0"/>
        <v>3500</v>
      </c>
      <c r="F88" s="65">
        <f t="shared" si="1"/>
        <v>17200</v>
      </c>
    </row>
    <row r="89" spans="1:6" s="5" customFormat="1" ht="28" x14ac:dyDescent="0.15">
      <c r="A89" s="11" t="s">
        <v>166</v>
      </c>
      <c r="B89" s="30">
        <v>350</v>
      </c>
      <c r="C89" s="102">
        <v>1600</v>
      </c>
      <c r="D89" s="15">
        <v>0</v>
      </c>
      <c r="E89" s="25">
        <f t="shared" si="0"/>
        <v>0</v>
      </c>
      <c r="F89" s="64">
        <f t="shared" si="1"/>
        <v>0</v>
      </c>
    </row>
    <row r="90" spans="1:6" s="5" customFormat="1" thickBot="1" x14ac:dyDescent="0.2">
      <c r="A90" s="12" t="s">
        <v>76</v>
      </c>
      <c r="B90" s="36">
        <v>350</v>
      </c>
      <c r="C90" s="103">
        <v>1870</v>
      </c>
      <c r="D90" s="24">
        <v>0</v>
      </c>
      <c r="E90" s="38">
        <f t="shared" si="0"/>
        <v>0</v>
      </c>
      <c r="F90" s="66">
        <f t="shared" si="1"/>
        <v>0</v>
      </c>
    </row>
    <row r="91" spans="1:6" s="5" customFormat="1" thickBot="1" x14ac:dyDescent="0.2">
      <c r="A91" s="94" t="s">
        <v>88</v>
      </c>
      <c r="B91" s="95"/>
      <c r="C91" s="93"/>
      <c r="D91" s="95"/>
      <c r="E91" s="96"/>
      <c r="F91" s="97"/>
    </row>
    <row r="92" spans="1:6" s="5" customFormat="1" ht="14" x14ac:dyDescent="0.15">
      <c r="A92" s="31" t="s">
        <v>159</v>
      </c>
      <c r="B92" s="32">
        <v>350</v>
      </c>
      <c r="C92" s="101">
        <v>1550</v>
      </c>
      <c r="D92" s="32">
        <v>0</v>
      </c>
      <c r="E92" s="32">
        <f t="shared" si="0"/>
        <v>0</v>
      </c>
      <c r="F92" s="68">
        <f t="shared" si="1"/>
        <v>0</v>
      </c>
    </row>
    <row r="93" spans="1:6" s="5" customFormat="1" ht="14" x14ac:dyDescent="0.15">
      <c r="A93" s="16" t="s">
        <v>91</v>
      </c>
      <c r="B93" s="49">
        <v>350</v>
      </c>
      <c r="C93" s="102">
        <v>1220</v>
      </c>
      <c r="D93" s="49">
        <v>0</v>
      </c>
      <c r="E93" s="25">
        <f t="shared" ref="E93" si="2">(D93)*B93</f>
        <v>0</v>
      </c>
      <c r="F93" s="64">
        <f t="shared" ref="F93" si="3">(D93)*C93</f>
        <v>0</v>
      </c>
    </row>
    <row r="94" spans="1:6" s="5" customFormat="1" ht="14" x14ac:dyDescent="0.15">
      <c r="A94" s="16" t="s">
        <v>108</v>
      </c>
      <c r="B94" s="49">
        <v>350</v>
      </c>
      <c r="C94" s="102">
        <v>1870</v>
      </c>
      <c r="D94" s="54">
        <v>10</v>
      </c>
      <c r="E94" s="54">
        <f t="shared" si="0"/>
        <v>3500</v>
      </c>
      <c r="F94" s="65">
        <f t="shared" si="1"/>
        <v>18700</v>
      </c>
    </row>
    <row r="95" spans="1:6" s="47" customFormat="1" thickBot="1" x14ac:dyDescent="0.2">
      <c r="A95" s="35" t="s">
        <v>107</v>
      </c>
      <c r="B95" s="46">
        <v>350</v>
      </c>
      <c r="C95" s="103">
        <v>1390</v>
      </c>
      <c r="D95" s="38">
        <v>0</v>
      </c>
      <c r="E95" s="38">
        <f t="shared" si="0"/>
        <v>0</v>
      </c>
      <c r="F95" s="66">
        <f t="shared" si="1"/>
        <v>0</v>
      </c>
    </row>
    <row r="96" spans="1:6" s="5" customFormat="1" thickBot="1" x14ac:dyDescent="0.2">
      <c r="A96" s="83" t="s">
        <v>89</v>
      </c>
      <c r="B96" s="84"/>
      <c r="C96" s="93"/>
      <c r="D96" s="84"/>
      <c r="E96" s="76"/>
      <c r="F96" s="77"/>
    </row>
    <row r="97" spans="1:6" s="5" customFormat="1" ht="13" x14ac:dyDescent="0.15">
      <c r="A97" s="48" t="s">
        <v>110</v>
      </c>
      <c r="B97" s="39">
        <v>350</v>
      </c>
      <c r="C97" s="101">
        <v>2250</v>
      </c>
      <c r="D97" s="39">
        <v>0</v>
      </c>
      <c r="E97" s="32">
        <f t="shared" si="0"/>
        <v>0</v>
      </c>
      <c r="F97" s="68">
        <f t="shared" si="1"/>
        <v>0</v>
      </c>
    </row>
    <row r="98" spans="1:6" s="5" customFormat="1" ht="13" x14ac:dyDescent="0.15">
      <c r="A98" s="34" t="s">
        <v>59</v>
      </c>
      <c r="B98" s="30">
        <v>350</v>
      </c>
      <c r="C98" s="102">
        <v>2200</v>
      </c>
      <c r="D98" s="30">
        <v>0</v>
      </c>
      <c r="E98" s="25">
        <f t="shared" si="0"/>
        <v>0</v>
      </c>
      <c r="F98" s="64">
        <f t="shared" si="1"/>
        <v>0</v>
      </c>
    </row>
    <row r="99" spans="1:6" s="5" customFormat="1" ht="13" x14ac:dyDescent="0.15">
      <c r="A99" s="34" t="s">
        <v>160</v>
      </c>
      <c r="B99" s="30">
        <v>350</v>
      </c>
      <c r="C99" s="102">
        <v>1710</v>
      </c>
      <c r="D99" s="30">
        <v>0</v>
      </c>
      <c r="E99" s="25">
        <f t="shared" si="0"/>
        <v>0</v>
      </c>
      <c r="F99" s="64">
        <f t="shared" si="1"/>
        <v>0</v>
      </c>
    </row>
    <row r="100" spans="1:6" s="5" customFormat="1" ht="13" x14ac:dyDescent="0.15">
      <c r="A100" s="34" t="s">
        <v>162</v>
      </c>
      <c r="B100" s="30">
        <v>350</v>
      </c>
      <c r="C100" s="102">
        <v>2200</v>
      </c>
      <c r="D100" s="30">
        <v>0</v>
      </c>
      <c r="E100" s="25">
        <f t="shared" si="0"/>
        <v>0</v>
      </c>
      <c r="F100" s="64">
        <f t="shared" si="1"/>
        <v>0</v>
      </c>
    </row>
    <row r="101" spans="1:6" s="5" customFormat="1" ht="13" x14ac:dyDescent="0.15">
      <c r="A101" s="34" t="s">
        <v>161</v>
      </c>
      <c r="B101" s="30">
        <v>350</v>
      </c>
      <c r="C101" s="102">
        <v>2050</v>
      </c>
      <c r="D101" s="56">
        <v>10</v>
      </c>
      <c r="E101" s="54">
        <f t="shared" si="0"/>
        <v>3500</v>
      </c>
      <c r="F101" s="65">
        <f t="shared" si="1"/>
        <v>20500</v>
      </c>
    </row>
    <row r="102" spans="1:6" s="5" customFormat="1" ht="14" x14ac:dyDescent="0.15">
      <c r="A102" s="11" t="s">
        <v>95</v>
      </c>
      <c r="B102" s="30">
        <v>350</v>
      </c>
      <c r="C102" s="102">
        <v>1060</v>
      </c>
      <c r="D102" s="30">
        <v>0</v>
      </c>
      <c r="E102" s="25">
        <f t="shared" si="0"/>
        <v>0</v>
      </c>
      <c r="F102" s="64">
        <f t="shared" si="1"/>
        <v>0</v>
      </c>
    </row>
    <row r="103" spans="1:6" s="5" customFormat="1" ht="14" x14ac:dyDescent="0.15">
      <c r="A103" s="11" t="s">
        <v>109</v>
      </c>
      <c r="B103" s="30">
        <v>350</v>
      </c>
      <c r="C103" s="102">
        <v>2200</v>
      </c>
      <c r="D103" s="15">
        <v>0</v>
      </c>
      <c r="E103" s="25">
        <f t="shared" si="0"/>
        <v>0</v>
      </c>
      <c r="F103" s="64">
        <f t="shared" si="1"/>
        <v>0</v>
      </c>
    </row>
    <row r="104" spans="1:6" s="5" customFormat="1" ht="29" thickBot="1" x14ac:dyDescent="0.2">
      <c r="A104" s="12" t="s">
        <v>167</v>
      </c>
      <c r="B104" s="36">
        <v>350</v>
      </c>
      <c r="C104" s="103">
        <v>2040</v>
      </c>
      <c r="D104" s="36">
        <v>0</v>
      </c>
      <c r="E104" s="38">
        <f t="shared" si="0"/>
        <v>0</v>
      </c>
      <c r="F104" s="66">
        <f t="shared" si="1"/>
        <v>0</v>
      </c>
    </row>
    <row r="105" spans="1:6" s="5" customFormat="1" thickBot="1" x14ac:dyDescent="0.2">
      <c r="A105" s="83" t="s">
        <v>90</v>
      </c>
      <c r="B105" s="84"/>
      <c r="C105" s="93"/>
      <c r="D105" s="84"/>
      <c r="E105" s="76"/>
      <c r="F105" s="77"/>
    </row>
    <row r="106" spans="1:6" s="5" customFormat="1" ht="28" x14ac:dyDescent="0.15">
      <c r="A106" s="31" t="s">
        <v>85</v>
      </c>
      <c r="B106" s="50">
        <v>350</v>
      </c>
      <c r="C106" s="101">
        <v>1870</v>
      </c>
      <c r="D106" s="50">
        <v>0</v>
      </c>
      <c r="E106" s="32">
        <f t="shared" si="0"/>
        <v>0</v>
      </c>
      <c r="F106" s="68">
        <f t="shared" si="1"/>
        <v>0</v>
      </c>
    </row>
    <row r="107" spans="1:6" s="5" customFormat="1" ht="14" x14ac:dyDescent="0.15">
      <c r="A107" s="16" t="s">
        <v>163</v>
      </c>
      <c r="B107" s="30">
        <v>350</v>
      </c>
      <c r="C107" s="102">
        <v>1440</v>
      </c>
      <c r="D107" s="15">
        <v>0</v>
      </c>
      <c r="E107" s="25">
        <f t="shared" si="0"/>
        <v>0</v>
      </c>
      <c r="F107" s="64">
        <f t="shared" si="1"/>
        <v>0</v>
      </c>
    </row>
    <row r="108" spans="1:6" s="5" customFormat="1" ht="14" x14ac:dyDescent="0.15">
      <c r="A108" s="16" t="s">
        <v>164</v>
      </c>
      <c r="B108" s="30">
        <v>350</v>
      </c>
      <c r="C108" s="102">
        <v>1290</v>
      </c>
      <c r="D108" s="15">
        <v>0</v>
      </c>
      <c r="E108" s="25">
        <f t="shared" si="0"/>
        <v>0</v>
      </c>
      <c r="F108" s="64">
        <f t="shared" si="1"/>
        <v>0</v>
      </c>
    </row>
    <row r="109" spans="1:6" s="5" customFormat="1" ht="28" x14ac:dyDescent="0.15">
      <c r="A109" s="16" t="s">
        <v>165</v>
      </c>
      <c r="B109" s="30">
        <v>350</v>
      </c>
      <c r="C109" s="102">
        <v>1260</v>
      </c>
      <c r="D109" s="15">
        <v>0</v>
      </c>
      <c r="E109" s="25">
        <f t="shared" si="0"/>
        <v>0</v>
      </c>
      <c r="F109" s="64">
        <f t="shared" si="1"/>
        <v>0</v>
      </c>
    </row>
    <row r="110" spans="1:6" s="5" customFormat="1" ht="28" x14ac:dyDescent="0.15">
      <c r="A110" s="11" t="s">
        <v>23</v>
      </c>
      <c r="B110" s="30">
        <v>350</v>
      </c>
      <c r="C110" s="102">
        <v>1550</v>
      </c>
      <c r="D110" s="15">
        <v>0</v>
      </c>
      <c r="E110" s="25">
        <f t="shared" si="0"/>
        <v>0</v>
      </c>
      <c r="F110" s="64">
        <f t="shared" si="1"/>
        <v>0</v>
      </c>
    </row>
    <row r="111" spans="1:6" s="5" customFormat="1" ht="14" x14ac:dyDescent="0.15">
      <c r="A111" s="11" t="s">
        <v>210</v>
      </c>
      <c r="B111" s="30">
        <v>350</v>
      </c>
      <c r="C111" s="102">
        <v>1290</v>
      </c>
      <c r="D111" s="15">
        <v>0</v>
      </c>
      <c r="E111" s="25">
        <f t="shared" si="0"/>
        <v>0</v>
      </c>
      <c r="F111" s="64">
        <f t="shared" si="1"/>
        <v>0</v>
      </c>
    </row>
    <row r="112" spans="1:6" s="5" customFormat="1" ht="14" x14ac:dyDescent="0.15">
      <c r="A112" s="11" t="s">
        <v>14</v>
      </c>
      <c r="B112" s="30">
        <v>350</v>
      </c>
      <c r="C112" s="102">
        <v>1390</v>
      </c>
      <c r="D112" s="53">
        <v>10</v>
      </c>
      <c r="E112" s="54">
        <f t="shared" si="0"/>
        <v>3500</v>
      </c>
      <c r="F112" s="65">
        <f t="shared" si="1"/>
        <v>13900</v>
      </c>
    </row>
    <row r="113" spans="1:6" s="5" customFormat="1" ht="28" x14ac:dyDescent="0.15">
      <c r="A113" s="11" t="s">
        <v>86</v>
      </c>
      <c r="B113" s="30">
        <v>350</v>
      </c>
      <c r="C113" s="102">
        <v>1390</v>
      </c>
      <c r="D113" s="15">
        <v>0</v>
      </c>
      <c r="E113" s="25">
        <f t="shared" si="0"/>
        <v>0</v>
      </c>
      <c r="F113" s="64">
        <f t="shared" si="1"/>
        <v>0</v>
      </c>
    </row>
    <row r="114" spans="1:6" s="5" customFormat="1" ht="28" x14ac:dyDescent="0.15">
      <c r="A114" s="11" t="s">
        <v>35</v>
      </c>
      <c r="B114" s="30">
        <v>350</v>
      </c>
      <c r="C114" s="102">
        <v>1220</v>
      </c>
      <c r="D114" s="15">
        <v>0</v>
      </c>
      <c r="E114" s="25">
        <f t="shared" si="0"/>
        <v>0</v>
      </c>
      <c r="F114" s="64">
        <f t="shared" si="1"/>
        <v>0</v>
      </c>
    </row>
    <row r="115" spans="1:6" s="5" customFormat="1" ht="29" thickBot="1" x14ac:dyDescent="0.2">
      <c r="A115" s="12" t="s">
        <v>28</v>
      </c>
      <c r="B115" s="36">
        <v>350</v>
      </c>
      <c r="C115" s="103">
        <v>1550</v>
      </c>
      <c r="D115" s="24">
        <v>0</v>
      </c>
      <c r="E115" s="38">
        <f t="shared" si="0"/>
        <v>0</v>
      </c>
      <c r="F115" s="66">
        <f t="shared" si="1"/>
        <v>0</v>
      </c>
    </row>
    <row r="116" spans="1:6" s="5" customFormat="1" ht="13" x14ac:dyDescent="0.15">
      <c r="A116" s="9"/>
      <c r="B116" s="29"/>
      <c r="C116" s="62"/>
      <c r="E116" s="26"/>
      <c r="F116" s="62"/>
    </row>
    <row r="117" spans="1:6" s="5" customFormat="1" ht="20" thickBot="1" x14ac:dyDescent="0.2">
      <c r="A117" s="22" t="s">
        <v>12</v>
      </c>
      <c r="C117" s="62"/>
      <c r="E117" s="26"/>
      <c r="F117" s="62"/>
    </row>
    <row r="118" spans="1:6" s="5" customFormat="1" thickBot="1" x14ac:dyDescent="0.2">
      <c r="A118" s="19" t="s">
        <v>2</v>
      </c>
      <c r="B118" s="37" t="s">
        <v>6</v>
      </c>
      <c r="C118" s="27" t="s">
        <v>3</v>
      </c>
      <c r="D118" s="37" t="s">
        <v>4</v>
      </c>
      <c r="E118" s="37" t="s">
        <v>7</v>
      </c>
      <c r="F118" s="71" t="s">
        <v>5</v>
      </c>
    </row>
    <row r="119" spans="1:6" s="5" customFormat="1" ht="14" x14ac:dyDescent="0.15">
      <c r="A119" s="10" t="s">
        <v>168</v>
      </c>
      <c r="B119" s="23">
        <v>80</v>
      </c>
      <c r="C119" s="101">
        <v>590</v>
      </c>
      <c r="D119" s="23">
        <v>0</v>
      </c>
      <c r="E119" s="32">
        <f t="shared" si="0"/>
        <v>0</v>
      </c>
      <c r="F119" s="68">
        <f t="shared" si="1"/>
        <v>0</v>
      </c>
    </row>
    <row r="120" spans="1:6" s="5" customFormat="1" ht="14" x14ac:dyDescent="0.15">
      <c r="A120" s="11" t="s">
        <v>37</v>
      </c>
      <c r="B120" s="15">
        <v>80</v>
      </c>
      <c r="C120" s="102">
        <v>470</v>
      </c>
      <c r="D120" s="15">
        <v>0</v>
      </c>
      <c r="E120" s="25">
        <f t="shared" si="0"/>
        <v>0</v>
      </c>
      <c r="F120" s="64">
        <f t="shared" si="1"/>
        <v>0</v>
      </c>
    </row>
    <row r="121" spans="1:6" s="5" customFormat="1" ht="14" x14ac:dyDescent="0.15">
      <c r="A121" s="11" t="s">
        <v>169</v>
      </c>
      <c r="B121" s="15">
        <v>80</v>
      </c>
      <c r="C121" s="102">
        <v>560</v>
      </c>
      <c r="D121" s="15">
        <v>0</v>
      </c>
      <c r="E121" s="25">
        <f>(D121)*B121</f>
        <v>0</v>
      </c>
      <c r="F121" s="64">
        <f t="shared" si="1"/>
        <v>0</v>
      </c>
    </row>
    <row r="122" spans="1:6" s="5" customFormat="1" ht="14" x14ac:dyDescent="0.15">
      <c r="A122" s="11" t="s">
        <v>212</v>
      </c>
      <c r="B122" s="15">
        <v>80</v>
      </c>
      <c r="C122" s="102">
        <v>460</v>
      </c>
      <c r="D122" s="15">
        <v>0</v>
      </c>
      <c r="E122" s="25">
        <f t="shared" ref="E122:E125" si="4">(D122)*B122</f>
        <v>0</v>
      </c>
      <c r="F122" s="64">
        <f t="shared" si="1"/>
        <v>0</v>
      </c>
    </row>
    <row r="123" spans="1:6" s="5" customFormat="1" ht="14" x14ac:dyDescent="0.15">
      <c r="A123" s="11" t="s">
        <v>213</v>
      </c>
      <c r="B123" s="15">
        <v>80</v>
      </c>
      <c r="C123" s="102">
        <v>320</v>
      </c>
      <c r="D123" s="53">
        <v>50</v>
      </c>
      <c r="E123" s="54">
        <f t="shared" si="4"/>
        <v>4000</v>
      </c>
      <c r="F123" s="65">
        <f t="shared" si="1"/>
        <v>16000</v>
      </c>
    </row>
    <row r="124" spans="1:6" s="5" customFormat="1" ht="14" x14ac:dyDescent="0.15">
      <c r="A124" s="11" t="s">
        <v>214</v>
      </c>
      <c r="B124" s="15">
        <v>80</v>
      </c>
      <c r="C124" s="102">
        <v>420</v>
      </c>
      <c r="D124" s="15">
        <v>0</v>
      </c>
      <c r="E124" s="25">
        <f t="shared" si="4"/>
        <v>0</v>
      </c>
      <c r="F124" s="64">
        <f t="shared" si="1"/>
        <v>0</v>
      </c>
    </row>
    <row r="125" spans="1:6" s="5" customFormat="1" ht="14" x14ac:dyDescent="0.15">
      <c r="A125" s="11" t="s">
        <v>215</v>
      </c>
      <c r="B125" s="15">
        <v>80</v>
      </c>
      <c r="C125" s="102">
        <v>290</v>
      </c>
      <c r="D125" s="15">
        <v>0</v>
      </c>
      <c r="E125" s="25">
        <f t="shared" si="4"/>
        <v>0</v>
      </c>
      <c r="F125" s="64">
        <f t="shared" si="1"/>
        <v>0</v>
      </c>
    </row>
    <row r="126" spans="1:6" s="5" customFormat="1" ht="14" x14ac:dyDescent="0.15">
      <c r="A126" s="11" t="s">
        <v>98</v>
      </c>
      <c r="B126" s="15">
        <v>70</v>
      </c>
      <c r="C126" s="102">
        <v>700</v>
      </c>
      <c r="D126" s="15">
        <v>0</v>
      </c>
      <c r="E126" s="25">
        <f t="shared" ref="E126:E136" si="5">(D126)*B126</f>
        <v>0</v>
      </c>
      <c r="F126" s="64">
        <f t="shared" si="1"/>
        <v>0</v>
      </c>
    </row>
    <row r="127" spans="1:6" s="5" customFormat="1" ht="14" x14ac:dyDescent="0.15">
      <c r="A127" s="11" t="s">
        <v>99</v>
      </c>
      <c r="B127" s="15">
        <v>70</v>
      </c>
      <c r="C127" s="102">
        <v>790</v>
      </c>
      <c r="D127" s="15">
        <v>0</v>
      </c>
      <c r="E127" s="25">
        <f t="shared" si="5"/>
        <v>0</v>
      </c>
      <c r="F127" s="64">
        <f t="shared" si="1"/>
        <v>0</v>
      </c>
    </row>
    <row r="128" spans="1:6" s="5" customFormat="1" ht="14" x14ac:dyDescent="0.15">
      <c r="A128" s="16" t="s">
        <v>100</v>
      </c>
      <c r="B128" s="25">
        <v>50</v>
      </c>
      <c r="C128" s="102">
        <v>290</v>
      </c>
      <c r="D128" s="54">
        <v>50</v>
      </c>
      <c r="E128" s="54">
        <f t="shared" si="5"/>
        <v>2500</v>
      </c>
      <c r="F128" s="65">
        <f t="shared" si="1"/>
        <v>14500</v>
      </c>
    </row>
    <row r="129" spans="1:6" s="5" customFormat="1" ht="14" x14ac:dyDescent="0.15">
      <c r="A129" s="16" t="s">
        <v>171</v>
      </c>
      <c r="B129" s="25">
        <v>50</v>
      </c>
      <c r="C129" s="102">
        <v>480</v>
      </c>
      <c r="D129" s="25">
        <v>0</v>
      </c>
      <c r="E129" s="25">
        <f t="shared" si="5"/>
        <v>0</v>
      </c>
      <c r="F129" s="64">
        <f t="shared" si="1"/>
        <v>0</v>
      </c>
    </row>
    <row r="130" spans="1:6" s="5" customFormat="1" ht="14" x14ac:dyDescent="0.15">
      <c r="A130" s="16" t="s">
        <v>197</v>
      </c>
      <c r="B130" s="25">
        <v>350</v>
      </c>
      <c r="C130" s="102">
        <v>3630</v>
      </c>
      <c r="D130" s="25">
        <v>0</v>
      </c>
      <c r="E130" s="25">
        <f t="shared" si="5"/>
        <v>0</v>
      </c>
      <c r="F130" s="64">
        <f t="shared" si="1"/>
        <v>0</v>
      </c>
    </row>
    <row r="131" spans="1:6" s="5" customFormat="1" ht="14" x14ac:dyDescent="0.15">
      <c r="A131" s="16" t="s">
        <v>101</v>
      </c>
      <c r="B131" s="25">
        <v>30</v>
      </c>
      <c r="C131" s="102">
        <v>290</v>
      </c>
      <c r="D131" s="25">
        <v>0</v>
      </c>
      <c r="E131" s="25">
        <f t="shared" si="5"/>
        <v>0</v>
      </c>
      <c r="F131" s="64">
        <f t="shared" si="1"/>
        <v>0</v>
      </c>
    </row>
    <row r="132" spans="1:6" s="5" customFormat="1" ht="14" x14ac:dyDescent="0.15">
      <c r="A132" s="11" t="s">
        <v>170</v>
      </c>
      <c r="B132" s="15">
        <v>400</v>
      </c>
      <c r="C132" s="102">
        <v>3690</v>
      </c>
      <c r="D132" s="15">
        <v>0</v>
      </c>
      <c r="E132" s="25">
        <f t="shared" si="5"/>
        <v>0</v>
      </c>
      <c r="F132" s="64">
        <f t="shared" si="1"/>
        <v>0</v>
      </c>
    </row>
    <row r="133" spans="1:6" s="26" customFormat="1" ht="14" x14ac:dyDescent="0.15">
      <c r="A133" s="16" t="s">
        <v>208</v>
      </c>
      <c r="B133" s="25">
        <v>80</v>
      </c>
      <c r="C133" s="102">
        <v>390</v>
      </c>
      <c r="D133" s="15">
        <v>0</v>
      </c>
      <c r="E133" s="25">
        <f t="shared" si="5"/>
        <v>0</v>
      </c>
      <c r="F133" s="64">
        <f t="shared" si="1"/>
        <v>0</v>
      </c>
    </row>
    <row r="134" spans="1:6" s="26" customFormat="1" ht="14" x14ac:dyDescent="0.15">
      <c r="A134" s="16" t="s">
        <v>172</v>
      </c>
      <c r="B134" s="25">
        <v>300</v>
      </c>
      <c r="C134" s="102">
        <v>4690</v>
      </c>
      <c r="D134" s="15">
        <v>0</v>
      </c>
      <c r="E134" s="25">
        <f t="shared" si="5"/>
        <v>0</v>
      </c>
      <c r="F134" s="64">
        <f t="shared" si="1"/>
        <v>0</v>
      </c>
    </row>
    <row r="135" spans="1:6" s="26" customFormat="1" ht="14" x14ac:dyDescent="0.15">
      <c r="A135" s="16" t="s">
        <v>173</v>
      </c>
      <c r="B135" s="25">
        <v>400</v>
      </c>
      <c r="C135" s="102">
        <v>3950</v>
      </c>
      <c r="D135" s="15">
        <v>0</v>
      </c>
      <c r="E135" s="25">
        <f t="shared" si="5"/>
        <v>0</v>
      </c>
      <c r="F135" s="64">
        <f t="shared" si="1"/>
        <v>0</v>
      </c>
    </row>
    <row r="136" spans="1:6" s="5" customFormat="1" thickBot="1" x14ac:dyDescent="0.2">
      <c r="A136" s="12" t="s">
        <v>102</v>
      </c>
      <c r="B136" s="24">
        <v>400</v>
      </c>
      <c r="C136" s="103">
        <v>3170</v>
      </c>
      <c r="D136" s="24">
        <v>0</v>
      </c>
      <c r="E136" s="38">
        <f t="shared" si="5"/>
        <v>0</v>
      </c>
      <c r="F136" s="66">
        <f t="shared" si="1"/>
        <v>0</v>
      </c>
    </row>
    <row r="137" spans="1:6" s="5" customFormat="1" ht="13" x14ac:dyDescent="0.15">
      <c r="A137" s="9"/>
      <c r="B137" s="29"/>
      <c r="C137" s="62"/>
      <c r="E137" s="26"/>
      <c r="F137" s="62"/>
    </row>
    <row r="138" spans="1:6" s="5" customFormat="1" ht="20" thickBot="1" x14ac:dyDescent="0.2">
      <c r="A138" s="22" t="s">
        <v>1</v>
      </c>
      <c r="C138" s="62"/>
      <c r="E138" s="26"/>
      <c r="F138" s="62"/>
    </row>
    <row r="139" spans="1:6" s="5" customFormat="1" thickBot="1" x14ac:dyDescent="0.2">
      <c r="A139" s="19" t="s">
        <v>2</v>
      </c>
      <c r="B139" s="98" t="s">
        <v>6</v>
      </c>
      <c r="C139" s="100" t="s">
        <v>3</v>
      </c>
      <c r="D139" s="99" t="s">
        <v>4</v>
      </c>
      <c r="E139" s="37" t="s">
        <v>7</v>
      </c>
      <c r="F139" s="71" t="s">
        <v>5</v>
      </c>
    </row>
    <row r="140" spans="1:6" s="5" customFormat="1" ht="16" customHeight="1" thickBot="1" x14ac:dyDescent="0.2">
      <c r="A140" s="87" t="s">
        <v>92</v>
      </c>
      <c r="B140" s="88"/>
      <c r="C140" s="80"/>
      <c r="D140" s="88"/>
      <c r="E140" s="81"/>
      <c r="F140" s="82"/>
    </row>
    <row r="141" spans="1:6" s="5" customFormat="1" ht="28" x14ac:dyDescent="0.15">
      <c r="A141" s="10" t="s">
        <v>32</v>
      </c>
      <c r="B141" s="23">
        <v>270</v>
      </c>
      <c r="C141" s="101">
        <v>690</v>
      </c>
      <c r="D141" s="23">
        <v>0</v>
      </c>
      <c r="E141" s="32">
        <f t="shared" ref="E141:E199" si="6">(D141)*B141</f>
        <v>0</v>
      </c>
      <c r="F141" s="68">
        <f t="shared" ref="F141:F148" si="7">(D141)*C141</f>
        <v>0</v>
      </c>
    </row>
    <row r="142" spans="1:6" s="5" customFormat="1" ht="28" x14ac:dyDescent="0.15">
      <c r="A142" s="11" t="s">
        <v>24</v>
      </c>
      <c r="B142" s="15">
        <v>270</v>
      </c>
      <c r="C142" s="102">
        <v>750</v>
      </c>
      <c r="D142" s="15">
        <v>0</v>
      </c>
      <c r="E142" s="25">
        <f t="shared" si="6"/>
        <v>0</v>
      </c>
      <c r="F142" s="64">
        <f t="shared" si="7"/>
        <v>0</v>
      </c>
    </row>
    <row r="143" spans="1:6" s="5" customFormat="1" ht="28" x14ac:dyDescent="0.15">
      <c r="A143" s="11" t="s">
        <v>25</v>
      </c>
      <c r="B143" s="15">
        <v>270</v>
      </c>
      <c r="C143" s="102">
        <v>600</v>
      </c>
      <c r="D143" s="15">
        <v>0</v>
      </c>
      <c r="E143" s="25">
        <f t="shared" si="6"/>
        <v>0</v>
      </c>
      <c r="F143" s="64">
        <f t="shared" si="7"/>
        <v>0</v>
      </c>
    </row>
    <row r="144" spans="1:6" s="5" customFormat="1" ht="14" x14ac:dyDescent="0.15">
      <c r="A144" s="11" t="s">
        <v>33</v>
      </c>
      <c r="B144" s="15">
        <v>270</v>
      </c>
      <c r="C144" s="102">
        <v>640</v>
      </c>
      <c r="D144" s="15">
        <v>0</v>
      </c>
      <c r="E144" s="25">
        <f t="shared" si="6"/>
        <v>0</v>
      </c>
      <c r="F144" s="64">
        <f t="shared" si="7"/>
        <v>0</v>
      </c>
    </row>
    <row r="145" spans="1:6" s="5" customFormat="1" ht="14" x14ac:dyDescent="0.15">
      <c r="A145" s="11" t="s">
        <v>34</v>
      </c>
      <c r="B145" s="15">
        <v>270</v>
      </c>
      <c r="C145" s="102">
        <v>720</v>
      </c>
      <c r="D145" s="15">
        <v>0</v>
      </c>
      <c r="E145" s="25">
        <f t="shared" si="6"/>
        <v>0</v>
      </c>
      <c r="F145" s="64">
        <f t="shared" si="7"/>
        <v>0</v>
      </c>
    </row>
    <row r="146" spans="1:6" s="5" customFormat="1" ht="17" customHeight="1" x14ac:dyDescent="0.15">
      <c r="A146" s="11" t="s">
        <v>53</v>
      </c>
      <c r="B146" s="15">
        <v>270</v>
      </c>
      <c r="C146" s="102">
        <v>720</v>
      </c>
      <c r="D146" s="15">
        <v>0</v>
      </c>
      <c r="E146" s="25">
        <f t="shared" si="6"/>
        <v>0</v>
      </c>
      <c r="F146" s="64">
        <f t="shared" si="7"/>
        <v>0</v>
      </c>
    </row>
    <row r="147" spans="1:6" s="5" customFormat="1" ht="28" x14ac:dyDescent="0.15">
      <c r="A147" s="11" t="s">
        <v>18</v>
      </c>
      <c r="B147" s="15">
        <v>270</v>
      </c>
      <c r="C147" s="102">
        <v>640</v>
      </c>
      <c r="D147" s="15">
        <v>0</v>
      </c>
      <c r="E147" s="25">
        <f t="shared" si="6"/>
        <v>0</v>
      </c>
      <c r="F147" s="64">
        <f t="shared" si="7"/>
        <v>0</v>
      </c>
    </row>
    <row r="148" spans="1:6" s="5" customFormat="1" ht="28" x14ac:dyDescent="0.15">
      <c r="A148" s="11" t="s">
        <v>21</v>
      </c>
      <c r="B148" s="15">
        <v>160</v>
      </c>
      <c r="C148" s="102">
        <v>850</v>
      </c>
      <c r="D148" s="15">
        <v>0</v>
      </c>
      <c r="E148" s="25">
        <f t="shared" si="6"/>
        <v>0</v>
      </c>
      <c r="F148" s="64">
        <f t="shared" si="7"/>
        <v>0</v>
      </c>
    </row>
    <row r="149" spans="1:6" s="5" customFormat="1" ht="14" x14ac:dyDescent="0.15">
      <c r="A149" s="11" t="s">
        <v>22</v>
      </c>
      <c r="B149" s="15">
        <v>120</v>
      </c>
      <c r="C149" s="102">
        <v>270</v>
      </c>
      <c r="D149" s="15">
        <v>0</v>
      </c>
      <c r="E149" s="25">
        <f t="shared" si="6"/>
        <v>0</v>
      </c>
      <c r="F149" s="64">
        <f>(D149)*C149</f>
        <v>0</v>
      </c>
    </row>
    <row r="150" spans="1:6" s="5" customFormat="1" ht="14" x14ac:dyDescent="0.15">
      <c r="A150" s="11" t="s">
        <v>0</v>
      </c>
      <c r="B150" s="15">
        <v>110</v>
      </c>
      <c r="C150" s="102">
        <v>700</v>
      </c>
      <c r="D150" s="15">
        <v>0</v>
      </c>
      <c r="E150" s="25">
        <f t="shared" si="6"/>
        <v>0</v>
      </c>
      <c r="F150" s="64">
        <f t="shared" ref="F150:F198" si="8">(D150)*C150</f>
        <v>0</v>
      </c>
    </row>
    <row r="151" spans="1:6" s="5" customFormat="1" ht="14" x14ac:dyDescent="0.15">
      <c r="A151" s="11" t="s">
        <v>30</v>
      </c>
      <c r="B151" s="15">
        <v>110</v>
      </c>
      <c r="C151" s="102">
        <v>590</v>
      </c>
      <c r="D151" s="15">
        <v>0</v>
      </c>
      <c r="E151" s="25">
        <f t="shared" si="6"/>
        <v>0</v>
      </c>
      <c r="F151" s="64">
        <f t="shared" si="8"/>
        <v>0</v>
      </c>
    </row>
    <row r="152" spans="1:6" s="5" customFormat="1" thickBot="1" x14ac:dyDescent="0.2">
      <c r="A152" s="12" t="s">
        <v>31</v>
      </c>
      <c r="B152" s="24">
        <v>110</v>
      </c>
      <c r="C152" s="103">
        <v>800</v>
      </c>
      <c r="D152" s="24">
        <v>0</v>
      </c>
      <c r="E152" s="38">
        <f t="shared" si="6"/>
        <v>0</v>
      </c>
      <c r="F152" s="66">
        <f t="shared" si="8"/>
        <v>0</v>
      </c>
    </row>
    <row r="153" spans="1:6" s="5" customFormat="1" ht="16" customHeight="1" thickBot="1" x14ac:dyDescent="0.2">
      <c r="A153" s="87" t="s">
        <v>93</v>
      </c>
      <c r="B153" s="88"/>
      <c r="C153" s="80"/>
      <c r="D153" s="88"/>
      <c r="E153" s="81"/>
      <c r="F153" s="82"/>
    </row>
    <row r="154" spans="1:6" s="5" customFormat="1" ht="14" x14ac:dyDescent="0.15">
      <c r="A154" s="10" t="s">
        <v>103</v>
      </c>
      <c r="B154" s="23">
        <v>1000</v>
      </c>
      <c r="C154" s="101">
        <v>7850</v>
      </c>
      <c r="D154" s="57">
        <v>5</v>
      </c>
      <c r="E154" s="52">
        <f t="shared" si="6"/>
        <v>5000</v>
      </c>
      <c r="F154" s="63">
        <f t="shared" si="8"/>
        <v>39250</v>
      </c>
    </row>
    <row r="155" spans="1:6" s="5" customFormat="1" ht="28" x14ac:dyDescent="0.15">
      <c r="A155" s="11" t="s">
        <v>187</v>
      </c>
      <c r="B155" s="15">
        <v>500</v>
      </c>
      <c r="C155" s="104" t="s">
        <v>198</v>
      </c>
      <c r="D155" s="15">
        <v>0</v>
      </c>
      <c r="E155" s="25">
        <f t="shared" si="6"/>
        <v>0</v>
      </c>
      <c r="F155" s="72" t="s">
        <v>26</v>
      </c>
    </row>
    <row r="156" spans="1:6" s="5" customFormat="1" ht="14" x14ac:dyDescent="0.15">
      <c r="A156" s="11" t="s">
        <v>196</v>
      </c>
      <c r="B156" s="15">
        <v>1800</v>
      </c>
      <c r="C156" s="102">
        <v>7900</v>
      </c>
      <c r="D156" s="15">
        <v>0</v>
      </c>
      <c r="E156" s="25">
        <f t="shared" si="6"/>
        <v>0</v>
      </c>
      <c r="F156" s="64">
        <f t="shared" si="8"/>
        <v>0</v>
      </c>
    </row>
    <row r="157" spans="1:6" s="5" customFormat="1" ht="14" x14ac:dyDescent="0.15">
      <c r="A157" s="11" t="s">
        <v>97</v>
      </c>
      <c r="B157" s="15">
        <v>1000</v>
      </c>
      <c r="C157" s="102">
        <v>5950</v>
      </c>
      <c r="D157" s="15">
        <v>0</v>
      </c>
      <c r="E157" s="25">
        <f t="shared" si="6"/>
        <v>0</v>
      </c>
      <c r="F157" s="64">
        <f t="shared" si="8"/>
        <v>0</v>
      </c>
    </row>
    <row r="158" spans="1:6" s="5" customFormat="1" ht="14" x14ac:dyDescent="0.15">
      <c r="A158" s="11" t="s">
        <v>17</v>
      </c>
      <c r="B158" s="15">
        <v>800</v>
      </c>
      <c r="C158" s="102">
        <v>2280</v>
      </c>
      <c r="D158" s="53">
        <v>5</v>
      </c>
      <c r="E158" s="54">
        <f t="shared" si="6"/>
        <v>4000</v>
      </c>
      <c r="F158" s="65">
        <f t="shared" si="8"/>
        <v>11400</v>
      </c>
    </row>
    <row r="159" spans="1:6" s="5" customFormat="1" thickBot="1" x14ac:dyDescent="0.2">
      <c r="A159" s="12" t="s">
        <v>36</v>
      </c>
      <c r="B159" s="24">
        <v>800</v>
      </c>
      <c r="C159" s="103">
        <v>3170</v>
      </c>
      <c r="D159" s="58">
        <v>5</v>
      </c>
      <c r="E159" s="55">
        <f t="shared" si="6"/>
        <v>4000</v>
      </c>
      <c r="F159" s="69">
        <f t="shared" si="8"/>
        <v>15850</v>
      </c>
    </row>
    <row r="160" spans="1:6" s="5" customFormat="1" ht="14" customHeight="1" thickBot="1" x14ac:dyDescent="0.2">
      <c r="A160" s="40" t="s">
        <v>94</v>
      </c>
      <c r="B160" s="86"/>
      <c r="C160" s="62"/>
      <c r="D160" s="86"/>
      <c r="E160" s="26"/>
      <c r="F160" s="67"/>
    </row>
    <row r="161" spans="1:6" s="5" customFormat="1" ht="14" x14ac:dyDescent="0.15">
      <c r="A161" s="10" t="s">
        <v>15</v>
      </c>
      <c r="B161" s="23">
        <v>160</v>
      </c>
      <c r="C161" s="101">
        <v>960</v>
      </c>
      <c r="D161" s="23">
        <v>0</v>
      </c>
      <c r="E161" s="32">
        <f t="shared" si="6"/>
        <v>0</v>
      </c>
      <c r="F161" s="68">
        <f t="shared" si="8"/>
        <v>0</v>
      </c>
    </row>
    <row r="162" spans="1:6" s="5" customFormat="1" ht="14" x14ac:dyDescent="0.15">
      <c r="A162" s="11" t="s">
        <v>16</v>
      </c>
      <c r="B162" s="15">
        <v>160</v>
      </c>
      <c r="C162" s="102">
        <v>850</v>
      </c>
      <c r="D162" s="15">
        <v>0</v>
      </c>
      <c r="E162" s="25">
        <f t="shared" si="6"/>
        <v>0</v>
      </c>
      <c r="F162" s="64">
        <f t="shared" si="8"/>
        <v>0</v>
      </c>
    </row>
    <row r="163" spans="1:6" s="5" customFormat="1" ht="14" x14ac:dyDescent="0.15">
      <c r="A163" s="11" t="s">
        <v>19</v>
      </c>
      <c r="B163" s="15">
        <v>160</v>
      </c>
      <c r="C163" s="102">
        <v>1190</v>
      </c>
      <c r="D163" s="15">
        <v>0</v>
      </c>
      <c r="E163" s="25">
        <f t="shared" si="6"/>
        <v>0</v>
      </c>
      <c r="F163" s="64">
        <f t="shared" si="8"/>
        <v>0</v>
      </c>
    </row>
    <row r="164" spans="1:6" s="5" customFormat="1" ht="14" x14ac:dyDescent="0.15">
      <c r="A164" s="11" t="s">
        <v>20</v>
      </c>
      <c r="B164" s="15">
        <v>160</v>
      </c>
      <c r="C164" s="102">
        <v>1550</v>
      </c>
      <c r="D164" s="15">
        <v>0</v>
      </c>
      <c r="E164" s="25">
        <f t="shared" si="6"/>
        <v>0</v>
      </c>
      <c r="F164" s="64">
        <f t="shared" si="8"/>
        <v>0</v>
      </c>
    </row>
    <row r="165" spans="1:6" s="5" customFormat="1" ht="14" x14ac:dyDescent="0.15">
      <c r="A165" s="11" t="s">
        <v>29</v>
      </c>
      <c r="B165" s="15">
        <v>160</v>
      </c>
      <c r="C165" s="102">
        <v>1220</v>
      </c>
      <c r="D165" s="15">
        <v>0</v>
      </c>
      <c r="E165" s="25">
        <f t="shared" si="6"/>
        <v>0</v>
      </c>
      <c r="F165" s="64">
        <f t="shared" si="8"/>
        <v>0</v>
      </c>
    </row>
    <row r="166" spans="1:6" s="5" customFormat="1" ht="14" x14ac:dyDescent="0.15">
      <c r="A166" s="11" t="s">
        <v>96</v>
      </c>
      <c r="B166" s="15">
        <v>160</v>
      </c>
      <c r="C166" s="102">
        <v>1550</v>
      </c>
      <c r="D166" s="15">
        <v>0</v>
      </c>
      <c r="E166" s="25">
        <f t="shared" si="6"/>
        <v>0</v>
      </c>
      <c r="F166" s="64">
        <f t="shared" si="8"/>
        <v>0</v>
      </c>
    </row>
    <row r="167" spans="1:6" s="5" customFormat="1" ht="14" x14ac:dyDescent="0.15">
      <c r="A167" s="11" t="s">
        <v>175</v>
      </c>
      <c r="B167" s="15">
        <v>170</v>
      </c>
      <c r="C167" s="102">
        <v>1550</v>
      </c>
      <c r="D167" s="15">
        <v>0</v>
      </c>
      <c r="E167" s="25">
        <f t="shared" si="6"/>
        <v>0</v>
      </c>
      <c r="F167" s="64">
        <f t="shared" si="8"/>
        <v>0</v>
      </c>
    </row>
    <row r="168" spans="1:6" s="5" customFormat="1" thickBot="1" x14ac:dyDescent="0.2">
      <c r="A168" s="12" t="s">
        <v>115</v>
      </c>
      <c r="B168" s="24">
        <v>300</v>
      </c>
      <c r="C168" s="103">
        <v>1650</v>
      </c>
      <c r="D168" s="24">
        <v>0</v>
      </c>
      <c r="E168" s="38">
        <f t="shared" si="6"/>
        <v>0</v>
      </c>
      <c r="F168" s="66">
        <f t="shared" si="8"/>
        <v>0</v>
      </c>
    </row>
    <row r="169" spans="1:6" s="5" customFormat="1" thickBot="1" x14ac:dyDescent="0.2">
      <c r="A169" s="85" t="s">
        <v>174</v>
      </c>
      <c r="B169" s="79"/>
      <c r="C169" s="80"/>
      <c r="D169" s="79"/>
      <c r="E169" s="81"/>
      <c r="F169" s="82"/>
    </row>
    <row r="170" spans="1:6" s="5" customFormat="1" ht="14" x14ac:dyDescent="0.15">
      <c r="A170" s="10" t="s">
        <v>103</v>
      </c>
      <c r="B170" s="23">
        <v>200</v>
      </c>
      <c r="C170" s="101">
        <v>1570</v>
      </c>
      <c r="D170" s="23">
        <v>0</v>
      </c>
      <c r="E170" s="32">
        <f t="shared" si="6"/>
        <v>0</v>
      </c>
      <c r="F170" s="68">
        <f t="shared" si="8"/>
        <v>0</v>
      </c>
    </row>
    <row r="171" spans="1:6" s="5" customFormat="1" ht="14" x14ac:dyDescent="0.15">
      <c r="A171" s="11" t="s">
        <v>189</v>
      </c>
      <c r="B171" s="15">
        <v>200</v>
      </c>
      <c r="C171" s="104" t="s">
        <v>198</v>
      </c>
      <c r="D171" s="15">
        <v>0</v>
      </c>
      <c r="E171" s="25">
        <f t="shared" si="6"/>
        <v>0</v>
      </c>
      <c r="F171" s="72" t="s">
        <v>26</v>
      </c>
    </row>
    <row r="172" spans="1:6" s="5" customFormat="1" ht="14" x14ac:dyDescent="0.15">
      <c r="A172" s="11" t="s">
        <v>188</v>
      </c>
      <c r="B172" s="15">
        <v>200</v>
      </c>
      <c r="C172" s="104" t="s">
        <v>198</v>
      </c>
      <c r="D172" s="15">
        <v>0</v>
      </c>
      <c r="E172" s="25">
        <f t="shared" si="6"/>
        <v>0</v>
      </c>
      <c r="F172" s="72" t="s">
        <v>26</v>
      </c>
    </row>
    <row r="173" spans="1:6" s="5" customFormat="1" ht="14" x14ac:dyDescent="0.15">
      <c r="A173" s="51" t="s">
        <v>195</v>
      </c>
      <c r="B173" s="15">
        <v>150</v>
      </c>
      <c r="C173" s="102">
        <v>1030</v>
      </c>
      <c r="D173" s="15">
        <v>0</v>
      </c>
      <c r="E173" s="25">
        <f t="shared" si="6"/>
        <v>0</v>
      </c>
      <c r="F173" s="64">
        <f t="shared" si="8"/>
        <v>0</v>
      </c>
    </row>
    <row r="174" spans="1:6" s="5" customFormat="1" ht="14" x14ac:dyDescent="0.15">
      <c r="A174" s="11" t="s">
        <v>193</v>
      </c>
      <c r="B174" s="15">
        <v>150</v>
      </c>
      <c r="C174" s="102">
        <v>1200</v>
      </c>
      <c r="D174" s="15">
        <v>0</v>
      </c>
      <c r="E174" s="25">
        <f t="shared" si="6"/>
        <v>0</v>
      </c>
      <c r="F174" s="64">
        <f t="shared" si="8"/>
        <v>0</v>
      </c>
    </row>
    <row r="175" spans="1:6" s="5" customFormat="1" ht="14" x14ac:dyDescent="0.15">
      <c r="A175" s="11" t="s">
        <v>194</v>
      </c>
      <c r="B175" s="15">
        <v>140</v>
      </c>
      <c r="C175" s="102">
        <v>900</v>
      </c>
      <c r="D175" s="15">
        <v>0</v>
      </c>
      <c r="E175" s="25">
        <f t="shared" si="6"/>
        <v>0</v>
      </c>
      <c r="F175" s="64">
        <f t="shared" si="8"/>
        <v>0</v>
      </c>
    </row>
    <row r="176" spans="1:6" s="5" customFormat="1" ht="14" x14ac:dyDescent="0.15">
      <c r="A176" s="11" t="s">
        <v>97</v>
      </c>
      <c r="B176" s="15">
        <v>200</v>
      </c>
      <c r="C176" s="102">
        <v>1190</v>
      </c>
      <c r="D176" s="15">
        <v>0</v>
      </c>
      <c r="E176" s="25">
        <f t="shared" si="6"/>
        <v>0</v>
      </c>
      <c r="F176" s="64">
        <f t="shared" si="8"/>
        <v>0</v>
      </c>
    </row>
    <row r="177" spans="1:6" s="5" customFormat="1" ht="14" x14ac:dyDescent="0.15">
      <c r="A177" s="11" t="s">
        <v>201</v>
      </c>
      <c r="B177" s="15">
        <v>120</v>
      </c>
      <c r="C177" s="102">
        <v>1200</v>
      </c>
      <c r="D177" s="15">
        <v>0</v>
      </c>
      <c r="E177" s="25">
        <f t="shared" si="6"/>
        <v>0</v>
      </c>
      <c r="F177" s="64">
        <f t="shared" si="8"/>
        <v>0</v>
      </c>
    </row>
    <row r="178" spans="1:6" s="5" customFormat="1" thickBot="1" x14ac:dyDescent="0.2">
      <c r="A178" s="12" t="s">
        <v>176</v>
      </c>
      <c r="B178" s="24">
        <v>180</v>
      </c>
      <c r="C178" s="103">
        <v>1500</v>
      </c>
      <c r="D178" s="24">
        <v>0</v>
      </c>
      <c r="E178" s="38">
        <f t="shared" si="6"/>
        <v>0</v>
      </c>
      <c r="F178" s="66">
        <f t="shared" si="8"/>
        <v>0</v>
      </c>
    </row>
    <row r="179" spans="1:6" s="5" customFormat="1" thickBot="1" x14ac:dyDescent="0.2">
      <c r="A179" s="78" t="s">
        <v>177</v>
      </c>
      <c r="B179" s="79"/>
      <c r="C179" s="80"/>
      <c r="D179" s="79"/>
      <c r="E179" s="81"/>
      <c r="F179" s="82"/>
    </row>
    <row r="180" spans="1:6" s="5" customFormat="1" ht="14" x14ac:dyDescent="0.15">
      <c r="A180" s="10" t="s">
        <v>178</v>
      </c>
      <c r="B180" s="23">
        <v>150</v>
      </c>
      <c r="C180" s="101">
        <v>600</v>
      </c>
      <c r="D180" s="23">
        <v>0</v>
      </c>
      <c r="E180" s="32">
        <f t="shared" si="6"/>
        <v>0</v>
      </c>
      <c r="F180" s="68">
        <f t="shared" si="8"/>
        <v>0</v>
      </c>
    </row>
    <row r="181" spans="1:6" s="5" customFormat="1" ht="14" x14ac:dyDescent="0.15">
      <c r="A181" s="11" t="s">
        <v>186</v>
      </c>
      <c r="B181" s="15">
        <v>150</v>
      </c>
      <c r="C181" s="102">
        <v>440</v>
      </c>
      <c r="D181" s="15">
        <v>0</v>
      </c>
      <c r="E181" s="25">
        <f t="shared" si="6"/>
        <v>0</v>
      </c>
      <c r="F181" s="64">
        <f t="shared" si="8"/>
        <v>0</v>
      </c>
    </row>
    <row r="182" spans="1:6" s="5" customFormat="1" ht="14" x14ac:dyDescent="0.15">
      <c r="A182" s="11" t="s">
        <v>179</v>
      </c>
      <c r="B182" s="15">
        <v>150</v>
      </c>
      <c r="C182" s="102">
        <v>320</v>
      </c>
      <c r="D182" s="15">
        <v>0</v>
      </c>
      <c r="E182" s="25">
        <f>(D182)*B182</f>
        <v>0</v>
      </c>
      <c r="F182" s="64">
        <f t="shared" si="8"/>
        <v>0</v>
      </c>
    </row>
    <row r="183" spans="1:6" s="5" customFormat="1" ht="14" x14ac:dyDescent="0.15">
      <c r="A183" s="11" t="s">
        <v>180</v>
      </c>
      <c r="B183" s="15">
        <v>120</v>
      </c>
      <c r="C183" s="102">
        <v>300</v>
      </c>
      <c r="D183" s="15">
        <v>0</v>
      </c>
      <c r="E183" s="25">
        <f t="shared" si="6"/>
        <v>0</v>
      </c>
      <c r="F183" s="64">
        <f t="shared" si="8"/>
        <v>0</v>
      </c>
    </row>
    <row r="184" spans="1:6" s="5" customFormat="1" ht="14" x14ac:dyDescent="0.15">
      <c r="A184" s="11" t="s">
        <v>181</v>
      </c>
      <c r="B184" s="15">
        <v>120</v>
      </c>
      <c r="C184" s="102">
        <v>540</v>
      </c>
      <c r="D184" s="15">
        <v>0</v>
      </c>
      <c r="E184" s="25">
        <f t="shared" si="6"/>
        <v>0</v>
      </c>
      <c r="F184" s="64">
        <f t="shared" si="8"/>
        <v>0</v>
      </c>
    </row>
    <row r="185" spans="1:6" s="5" customFormat="1" ht="14" x14ac:dyDescent="0.15">
      <c r="A185" s="11" t="s">
        <v>182</v>
      </c>
      <c r="B185" s="15">
        <v>150</v>
      </c>
      <c r="C185" s="102">
        <v>790</v>
      </c>
      <c r="D185" s="15">
        <v>0</v>
      </c>
      <c r="E185" s="25">
        <f t="shared" si="6"/>
        <v>0</v>
      </c>
      <c r="F185" s="64">
        <f t="shared" si="8"/>
        <v>0</v>
      </c>
    </row>
    <row r="186" spans="1:6" s="5" customFormat="1" ht="14" x14ac:dyDescent="0.15">
      <c r="A186" s="11" t="s">
        <v>183</v>
      </c>
      <c r="B186" s="15">
        <v>120</v>
      </c>
      <c r="C186" s="102">
        <v>370</v>
      </c>
      <c r="D186" s="15">
        <v>0</v>
      </c>
      <c r="E186" s="25">
        <f t="shared" si="6"/>
        <v>0</v>
      </c>
      <c r="F186" s="64">
        <f t="shared" si="8"/>
        <v>0</v>
      </c>
    </row>
    <row r="187" spans="1:6" s="5" customFormat="1" ht="14" x14ac:dyDescent="0.15">
      <c r="A187" s="11" t="s">
        <v>184</v>
      </c>
      <c r="B187" s="15">
        <v>200</v>
      </c>
      <c r="C187" s="102">
        <v>370</v>
      </c>
      <c r="D187" s="15">
        <v>0</v>
      </c>
      <c r="E187" s="25">
        <f t="shared" si="6"/>
        <v>0</v>
      </c>
      <c r="F187" s="64">
        <f t="shared" si="8"/>
        <v>0</v>
      </c>
    </row>
    <row r="188" spans="1:6" s="5" customFormat="1" ht="14" x14ac:dyDescent="0.15">
      <c r="A188" s="11" t="s">
        <v>191</v>
      </c>
      <c r="B188" s="15">
        <v>150</v>
      </c>
      <c r="C188" s="102">
        <v>900</v>
      </c>
      <c r="D188" s="15">
        <v>0</v>
      </c>
      <c r="E188" s="25">
        <f t="shared" si="6"/>
        <v>0</v>
      </c>
      <c r="F188" s="64">
        <f t="shared" si="8"/>
        <v>0</v>
      </c>
    </row>
    <row r="189" spans="1:6" s="5" customFormat="1" ht="14" x14ac:dyDescent="0.15">
      <c r="A189" s="11" t="s">
        <v>192</v>
      </c>
      <c r="B189" s="15">
        <v>120</v>
      </c>
      <c r="C189" s="102">
        <v>720</v>
      </c>
      <c r="D189" s="15">
        <v>0</v>
      </c>
      <c r="E189" s="25">
        <f t="shared" si="6"/>
        <v>0</v>
      </c>
      <c r="F189" s="64">
        <f t="shared" si="8"/>
        <v>0</v>
      </c>
    </row>
    <row r="190" spans="1:6" s="5" customFormat="1" thickBot="1" x14ac:dyDescent="0.2">
      <c r="A190" s="12" t="s">
        <v>185</v>
      </c>
      <c r="B190" s="24">
        <v>120</v>
      </c>
      <c r="C190" s="103">
        <v>700</v>
      </c>
      <c r="D190" s="24">
        <v>0</v>
      </c>
      <c r="E190" s="38">
        <f t="shared" si="6"/>
        <v>0</v>
      </c>
      <c r="F190" s="66">
        <f t="shared" si="8"/>
        <v>0</v>
      </c>
    </row>
    <row r="191" spans="1:6" s="5" customFormat="1" ht="13" x14ac:dyDescent="0.15">
      <c r="A191" s="13"/>
      <c r="C191" s="62"/>
      <c r="E191" s="26"/>
      <c r="F191" s="62"/>
    </row>
    <row r="192" spans="1:6" s="5" customFormat="1" ht="20" thickBot="1" x14ac:dyDescent="0.2">
      <c r="A192" s="22" t="s">
        <v>44</v>
      </c>
      <c r="C192" s="62"/>
      <c r="E192" s="26"/>
      <c r="F192" s="62"/>
    </row>
    <row r="193" spans="1:6" s="5" customFormat="1" thickBot="1" x14ac:dyDescent="0.2">
      <c r="A193" s="14" t="s">
        <v>2</v>
      </c>
      <c r="B193" s="27" t="s">
        <v>6</v>
      </c>
      <c r="C193" s="27" t="s">
        <v>3</v>
      </c>
      <c r="D193" s="27" t="s">
        <v>4</v>
      </c>
      <c r="E193" s="27" t="s">
        <v>7</v>
      </c>
      <c r="F193" s="70" t="s">
        <v>5</v>
      </c>
    </row>
    <row r="194" spans="1:6" s="5" customFormat="1" ht="14" x14ac:dyDescent="0.15">
      <c r="A194" s="31" t="s">
        <v>111</v>
      </c>
      <c r="B194" s="23">
        <v>500</v>
      </c>
      <c r="C194" s="101">
        <v>270</v>
      </c>
      <c r="D194" s="57">
        <v>25</v>
      </c>
      <c r="E194" s="52">
        <f t="shared" si="6"/>
        <v>12500</v>
      </c>
      <c r="F194" s="63">
        <f t="shared" si="8"/>
        <v>6750</v>
      </c>
    </row>
    <row r="195" spans="1:6" s="5" customFormat="1" ht="14" x14ac:dyDescent="0.15">
      <c r="A195" s="16" t="s">
        <v>112</v>
      </c>
      <c r="B195" s="15">
        <v>500</v>
      </c>
      <c r="C195" s="102">
        <v>270</v>
      </c>
      <c r="D195" s="53">
        <v>25</v>
      </c>
      <c r="E195" s="54">
        <f t="shared" si="6"/>
        <v>12500</v>
      </c>
      <c r="F195" s="65">
        <f t="shared" si="8"/>
        <v>6750</v>
      </c>
    </row>
    <row r="196" spans="1:6" s="5" customFormat="1" ht="14" x14ac:dyDescent="0.15">
      <c r="A196" s="16" t="s">
        <v>207</v>
      </c>
      <c r="B196" s="15">
        <v>1000</v>
      </c>
      <c r="C196" s="102">
        <v>490</v>
      </c>
      <c r="D196" s="15">
        <v>0</v>
      </c>
      <c r="E196" s="25">
        <f t="shared" si="6"/>
        <v>0</v>
      </c>
      <c r="F196" s="64">
        <f t="shared" si="8"/>
        <v>0</v>
      </c>
    </row>
    <row r="197" spans="1:6" s="5" customFormat="1" ht="14" x14ac:dyDescent="0.15">
      <c r="A197" s="16" t="s">
        <v>206</v>
      </c>
      <c r="B197" s="15">
        <v>330</v>
      </c>
      <c r="C197" s="102">
        <v>270</v>
      </c>
      <c r="D197" s="15">
        <v>0</v>
      </c>
      <c r="E197" s="25">
        <f t="shared" si="6"/>
        <v>0</v>
      </c>
      <c r="F197" s="64">
        <f t="shared" si="8"/>
        <v>0</v>
      </c>
    </row>
    <row r="198" spans="1:6" s="5" customFormat="1" ht="14" x14ac:dyDescent="0.15">
      <c r="A198" s="16" t="s">
        <v>54</v>
      </c>
      <c r="B198" s="15">
        <v>1000</v>
      </c>
      <c r="C198" s="102">
        <v>730</v>
      </c>
      <c r="D198" s="53">
        <v>10</v>
      </c>
      <c r="E198" s="54">
        <f t="shared" si="6"/>
        <v>10000</v>
      </c>
      <c r="F198" s="65">
        <f t="shared" si="8"/>
        <v>7300</v>
      </c>
    </row>
    <row r="199" spans="1:6" s="5" customFormat="1" ht="14" x14ac:dyDescent="0.15">
      <c r="A199" s="16" t="s">
        <v>55</v>
      </c>
      <c r="B199" s="15">
        <v>1000</v>
      </c>
      <c r="C199" s="102">
        <v>730</v>
      </c>
      <c r="D199" s="53">
        <v>15</v>
      </c>
      <c r="E199" s="54">
        <f t="shared" si="6"/>
        <v>15000</v>
      </c>
      <c r="F199" s="65">
        <f>(D199)*C199</f>
        <v>10950</v>
      </c>
    </row>
    <row r="200" spans="1:6" s="5" customFormat="1" thickBot="1" x14ac:dyDescent="0.2">
      <c r="A200" s="35" t="s">
        <v>27</v>
      </c>
      <c r="B200" s="36" t="s">
        <v>26</v>
      </c>
      <c r="C200" s="103">
        <v>300</v>
      </c>
      <c r="D200" s="58">
        <v>50</v>
      </c>
      <c r="E200" s="59" t="s">
        <v>26</v>
      </c>
      <c r="F200" s="69">
        <f t="shared" ref="F200" si="9">(D200)*C200</f>
        <v>15000</v>
      </c>
    </row>
    <row r="201" spans="1:6" s="5" customFormat="1" ht="13" x14ac:dyDescent="0.15">
      <c r="A201" s="13"/>
      <c r="F201" s="73"/>
    </row>
    <row r="202" spans="1:6" s="5" customFormat="1" ht="13" x14ac:dyDescent="0.15">
      <c r="A202" s="13"/>
      <c r="E202" s="17">
        <f>SUM(E32:E191)</f>
        <v>59150</v>
      </c>
      <c r="F202" s="74">
        <f>SUM(F32:F201)</f>
        <v>340920</v>
      </c>
    </row>
    <row r="203" spans="1:6" s="5" customFormat="1" ht="13" x14ac:dyDescent="0.15">
      <c r="A203" s="13"/>
      <c r="E203" s="18">
        <f>SUM(E194:E199)</f>
        <v>50000</v>
      </c>
    </row>
    <row r="204" spans="1:6" s="5" customFormat="1" ht="13" x14ac:dyDescent="0.15">
      <c r="A204" s="13"/>
    </row>
    <row r="205" spans="1:6" s="5" customFormat="1" ht="14" thickBot="1" x14ac:dyDescent="0.2">
      <c r="A205" s="13"/>
    </row>
    <row r="206" spans="1:6" s="5" customFormat="1" ht="14" x14ac:dyDescent="0.15">
      <c r="A206" s="4" t="s">
        <v>45</v>
      </c>
      <c r="B206" s="112">
        <f>E202/B16</f>
        <v>1183</v>
      </c>
      <c r="C206" s="113"/>
    </row>
    <row r="207" spans="1:6" s="5" customFormat="1" ht="14" x14ac:dyDescent="0.15">
      <c r="A207" s="6" t="s">
        <v>46</v>
      </c>
      <c r="B207" s="128">
        <f>E203/B16</f>
        <v>1000</v>
      </c>
      <c r="C207" s="129"/>
    </row>
    <row r="208" spans="1:6" s="5" customFormat="1" ht="14" x14ac:dyDescent="0.15">
      <c r="A208" s="6" t="s">
        <v>8</v>
      </c>
      <c r="B208" s="107">
        <f>F202</f>
        <v>340920</v>
      </c>
      <c r="C208" s="108"/>
    </row>
    <row r="209" spans="1:6" s="5" customFormat="1" ht="14" x14ac:dyDescent="0.15">
      <c r="A209" s="6" t="s">
        <v>9</v>
      </c>
      <c r="B209" s="105">
        <f>B208/B16</f>
        <v>6818.4</v>
      </c>
      <c r="C209" s="106"/>
    </row>
    <row r="210" spans="1:6" s="5" customFormat="1" ht="14" x14ac:dyDescent="0.15">
      <c r="A210" s="6" t="s">
        <v>47</v>
      </c>
      <c r="B210" s="107">
        <f>B208*0.1</f>
        <v>34092</v>
      </c>
      <c r="C210" s="108"/>
    </row>
    <row r="211" spans="1:6" s="5" customFormat="1" ht="14" x14ac:dyDescent="0.15">
      <c r="A211" s="6" t="s">
        <v>10</v>
      </c>
      <c r="B211" s="105">
        <f>B210+B208</f>
        <v>375012</v>
      </c>
      <c r="C211" s="106"/>
      <c r="E211" s="73"/>
      <c r="F211" s="61"/>
    </row>
    <row r="212" spans="1:6" s="5" customFormat="1" thickBot="1" x14ac:dyDescent="0.2">
      <c r="A212" s="8" t="s">
        <v>63</v>
      </c>
      <c r="B212" s="124" t="s">
        <v>204</v>
      </c>
      <c r="C212" s="125"/>
      <c r="E212" s="73"/>
    </row>
    <row r="213" spans="1:6" s="5" customFormat="1" ht="13" x14ac:dyDescent="0.15">
      <c r="A213" s="13"/>
    </row>
    <row r="215" spans="1:6" ht="22" x14ac:dyDescent="0.25">
      <c r="A215" s="42" t="s">
        <v>61</v>
      </c>
      <c r="B215" s="43" t="s">
        <v>127</v>
      </c>
    </row>
    <row r="217" spans="1:6" x14ac:dyDescent="0.2">
      <c r="A217" s="109" t="s">
        <v>202</v>
      </c>
      <c r="B217" s="109"/>
      <c r="C217" s="109"/>
    </row>
    <row r="218" spans="1:6" x14ac:dyDescent="0.2">
      <c r="A218" s="109" t="s">
        <v>62</v>
      </c>
      <c r="B218" s="109"/>
      <c r="C218" s="109"/>
    </row>
    <row r="219" spans="1:6" ht="32" customHeight="1" x14ac:dyDescent="0.2">
      <c r="A219" s="109" t="s">
        <v>75</v>
      </c>
      <c r="B219" s="109"/>
      <c r="C219" s="109"/>
    </row>
    <row r="220" spans="1:6" ht="16" x14ac:dyDescent="0.2">
      <c r="A220" s="2" t="s">
        <v>72</v>
      </c>
      <c r="B220" s="2"/>
      <c r="C220" s="2"/>
    </row>
    <row r="221" spans="1:6" x14ac:dyDescent="0.2">
      <c r="A221" s="109" t="s">
        <v>73</v>
      </c>
      <c r="B221" s="109"/>
      <c r="C221" s="109"/>
    </row>
    <row r="222" spans="1:6" x14ac:dyDescent="0.2">
      <c r="A222" s="109" t="s">
        <v>74</v>
      </c>
      <c r="B222" s="109"/>
      <c r="C222" s="109"/>
    </row>
    <row r="223" spans="1:6" x14ac:dyDescent="0.2">
      <c r="A223" s="109" t="s">
        <v>114</v>
      </c>
      <c r="B223" s="109"/>
      <c r="C223" s="109"/>
    </row>
    <row r="224" spans="1:6" ht="30" customHeight="1" x14ac:dyDescent="0.2">
      <c r="A224" s="110" t="s">
        <v>126</v>
      </c>
      <c r="B224" s="110"/>
      <c r="C224" s="110"/>
    </row>
    <row r="225" spans="1:3" x14ac:dyDescent="0.2">
      <c r="A225" s="109" t="s">
        <v>203</v>
      </c>
      <c r="B225" s="109"/>
      <c r="C225" s="109"/>
    </row>
    <row r="226" spans="1:3" x14ac:dyDescent="0.2">
      <c r="A226" s="109" t="s">
        <v>217</v>
      </c>
      <c r="B226" s="109"/>
      <c r="C226" s="109"/>
    </row>
    <row r="227" spans="1:3" x14ac:dyDescent="0.2">
      <c r="A227" s="44"/>
    </row>
  </sheetData>
  <mergeCells count="33">
    <mergeCell ref="A226:C226"/>
    <mergeCell ref="B2:F2"/>
    <mergeCell ref="B22:C22"/>
    <mergeCell ref="A223:C223"/>
    <mergeCell ref="A217:C217"/>
    <mergeCell ref="A218:C218"/>
    <mergeCell ref="A219:C219"/>
    <mergeCell ref="A221:C221"/>
    <mergeCell ref="A222:C222"/>
    <mergeCell ref="B212:C212"/>
    <mergeCell ref="B24:C24"/>
    <mergeCell ref="B25:C25"/>
    <mergeCell ref="B26:C26"/>
    <mergeCell ref="B19:C19"/>
    <mergeCell ref="B207:C207"/>
    <mergeCell ref="A10:F10"/>
    <mergeCell ref="A11:F11"/>
    <mergeCell ref="B206:C206"/>
    <mergeCell ref="B18:C18"/>
    <mergeCell ref="B208:C208"/>
    <mergeCell ref="B20:C20"/>
    <mergeCell ref="B21:C21"/>
    <mergeCell ref="B23:C23"/>
    <mergeCell ref="B13:C13"/>
    <mergeCell ref="B14:C14"/>
    <mergeCell ref="B15:C15"/>
    <mergeCell ref="B16:C16"/>
    <mergeCell ref="B17:C17"/>
    <mergeCell ref="B209:C209"/>
    <mergeCell ref="B210:C210"/>
    <mergeCell ref="A225:C225"/>
    <mergeCell ref="A224:C224"/>
    <mergeCell ref="B211:C211"/>
  </mergeCells>
  <hyperlinks>
    <hyperlink ref="B26" r:id="rId1" display="info@cafesreda.ru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3" fitToHeight="4" orientation="landscape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2024-12-26T12:51:37Z</dcterms:modified>
</cp:coreProperties>
</file>